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 firstSheet="3" activeTab="11"/>
  </bookViews>
  <sheets>
    <sheet name="Янв2020" sheetId="1" r:id="rId1"/>
    <sheet name="Февр2020" sheetId="2" r:id="rId2"/>
    <sheet name="Март2020" sheetId="3" r:id="rId3"/>
    <sheet name="Апрель2020" sheetId="4" r:id="rId4"/>
    <sheet name="Май2020" sheetId="5" r:id="rId5"/>
    <sheet name="июнь2020" sheetId="6" r:id="rId6"/>
    <sheet name="Июль2020" sheetId="7" r:id="rId7"/>
    <sheet name="Август2020" sheetId="8" r:id="rId8"/>
    <sheet name="Сентябрь2020" sheetId="9" r:id="rId9"/>
    <sheet name="Октябрь2020" sheetId="10" r:id="rId10"/>
    <sheet name="Ноябрь2020" sheetId="11" r:id="rId11"/>
    <sheet name="Декабрь2020" sheetId="12" r:id="rId12"/>
  </sheets>
  <calcPr calcId="145621" refMode="R1C1"/>
</workbook>
</file>

<file path=xl/calcChain.xml><?xml version="1.0" encoding="utf-8"?>
<calcChain xmlns="http://schemas.openxmlformats.org/spreadsheetml/2006/main">
  <c r="G26" i="12" l="1"/>
  <c r="F28" i="6" l="1"/>
  <c r="G27" i="6"/>
  <c r="G25" i="6"/>
  <c r="G24" i="6"/>
  <c r="G22" i="6"/>
  <c r="G21" i="6"/>
  <c r="G20" i="6"/>
  <c r="G17" i="6"/>
  <c r="G16" i="6"/>
  <c r="G15" i="6"/>
  <c r="G14" i="6"/>
  <c r="G13" i="6"/>
  <c r="G11" i="6"/>
  <c r="G10" i="6"/>
  <c r="F27" i="5" l="1"/>
  <c r="G26" i="5"/>
  <c r="G25" i="5"/>
  <c r="G23" i="5"/>
  <c r="G22" i="5"/>
  <c r="G20" i="5"/>
  <c r="G18" i="5"/>
  <c r="G17" i="5"/>
  <c r="G16" i="5"/>
  <c r="G15" i="5"/>
  <c r="G13" i="5"/>
  <c r="G11" i="5"/>
  <c r="G25" i="4" l="1"/>
  <c r="G23" i="4"/>
  <c r="G22" i="4"/>
  <c r="G21" i="4"/>
  <c r="F20" i="4"/>
  <c r="F26" i="4" s="1"/>
  <c r="G16" i="4"/>
  <c r="G15" i="4"/>
  <c r="G13" i="4"/>
  <c r="G12" i="4"/>
  <c r="G10" i="4"/>
  <c r="G20" i="4" l="1"/>
  <c r="F38" i="7" l="1"/>
  <c r="G37" i="7"/>
  <c r="G35" i="7"/>
  <c r="G34" i="7"/>
  <c r="G33" i="7"/>
  <c r="G30" i="7"/>
  <c r="G29" i="7"/>
  <c r="G28" i="7"/>
  <c r="G27" i="7"/>
  <c r="G25" i="7"/>
  <c r="G24" i="7"/>
  <c r="G22" i="7"/>
  <c r="G18" i="7"/>
  <c r="G16" i="7"/>
  <c r="G13" i="7"/>
  <c r="G12" i="7"/>
  <c r="F39" i="8" l="1"/>
  <c r="G40" i="8" s="1"/>
  <c r="G38" i="8"/>
  <c r="G37" i="8"/>
  <c r="G30" i="8"/>
  <c r="G29" i="8"/>
  <c r="G27" i="8"/>
  <c r="G20" i="8"/>
  <c r="G17" i="8"/>
  <c r="G16" i="8"/>
  <c r="G15" i="8"/>
  <c r="G11" i="8"/>
  <c r="G9" i="8"/>
  <c r="G39" i="8" s="1"/>
  <c r="F32" i="9" l="1"/>
  <c r="G31" i="9"/>
  <c r="G29" i="9"/>
  <c r="G27" i="9"/>
  <c r="G26" i="9"/>
  <c r="G24" i="9"/>
  <c r="G21" i="9"/>
  <c r="G19" i="9"/>
  <c r="G17" i="9"/>
  <c r="G16" i="9"/>
  <c r="G14" i="9"/>
  <c r="G11" i="9"/>
  <c r="G10" i="9"/>
  <c r="F25" i="10" l="1"/>
  <c r="G24" i="10"/>
  <c r="G22" i="10"/>
  <c r="G21" i="10"/>
  <c r="G20" i="10"/>
  <c r="G18" i="10"/>
  <c r="G17" i="10"/>
  <c r="G14" i="10"/>
  <c r="G13" i="10"/>
  <c r="G12" i="10"/>
  <c r="G10" i="10"/>
  <c r="G8" i="10"/>
  <c r="F33" i="11" l="1"/>
  <c r="G32" i="11"/>
  <c r="G31" i="11"/>
  <c r="G29" i="11"/>
  <c r="G27" i="11"/>
  <c r="G24" i="11"/>
  <c r="G22" i="11"/>
  <c r="G19" i="11"/>
  <c r="G16" i="11"/>
  <c r="G15" i="11"/>
  <c r="G14" i="11"/>
  <c r="G12" i="11"/>
  <c r="G11" i="11"/>
  <c r="G10" i="11"/>
  <c r="G9" i="11"/>
  <c r="G34" i="11" l="1"/>
  <c r="G24" i="12" l="1"/>
  <c r="G23" i="12"/>
  <c r="F47" i="3" l="1"/>
  <c r="G43" i="3"/>
  <c r="G41" i="3"/>
  <c r="G40" i="3"/>
  <c r="G38" i="3"/>
  <c r="G36" i="3"/>
  <c r="G35" i="3"/>
  <c r="G30" i="3"/>
  <c r="G28" i="3"/>
  <c r="G21" i="3"/>
  <c r="G20" i="3"/>
  <c r="G19" i="3"/>
  <c r="G16" i="3"/>
  <c r="G15" i="3"/>
  <c r="G13" i="3"/>
  <c r="G12" i="3"/>
  <c r="G11" i="3"/>
  <c r="G47" i="3" l="1"/>
  <c r="F31" i="12"/>
  <c r="G22" i="12"/>
  <c r="G19" i="12"/>
  <c r="G17" i="12"/>
  <c r="G15" i="12"/>
  <c r="G13" i="12"/>
  <c r="G9" i="12"/>
  <c r="G8" i="12"/>
  <c r="G31" i="12" l="1"/>
  <c r="G34" i="2"/>
  <c r="G31" i="2"/>
  <c r="G29" i="2"/>
  <c r="G28" i="2"/>
  <c r="G26" i="2"/>
  <c r="G25" i="2"/>
  <c r="F21" i="2"/>
  <c r="G22" i="2" s="1"/>
  <c r="G20" i="2"/>
  <c r="G17" i="2"/>
  <c r="G16" i="2"/>
  <c r="G15" i="2"/>
  <c r="G14" i="2"/>
  <c r="G13" i="2"/>
  <c r="G9" i="2"/>
  <c r="F37" i="2" l="1"/>
  <c r="F30" i="1" l="1"/>
</calcChain>
</file>

<file path=xl/sharedStrings.xml><?xml version="1.0" encoding="utf-8"?>
<sst xmlns="http://schemas.openxmlformats.org/spreadsheetml/2006/main" count="743" uniqueCount="463">
  <si>
    <t>Приложение 6</t>
  </si>
  <si>
    <t>к приказу Роснедра</t>
  </si>
  <si>
    <t>от 23.12.2019 №579</t>
  </si>
  <si>
    <r>
      <t xml:space="preserve">Сведения о поступлении платы за проведение государственной экспертизы запасов по Центрнедра                                                                         </t>
    </r>
    <r>
      <rPr>
        <b/>
        <sz val="10"/>
        <rFont val="Arial Cyr"/>
        <charset val="204"/>
      </rPr>
      <t>за январь месяц  2020 года</t>
    </r>
  </si>
  <si>
    <t>№ п/п</t>
  </si>
  <si>
    <t>Плательщик</t>
  </si>
  <si>
    <t>Наименование участка недр</t>
  </si>
  <si>
    <t>код  049 1 12 02051 01 6000 120</t>
  </si>
  <si>
    <r>
      <t xml:space="preserve">Плата за проведение государственной </t>
    </r>
    <r>
      <rPr>
        <b/>
        <sz val="6"/>
        <rFont val="Arial Cyr"/>
        <charset val="204"/>
      </rPr>
      <t>экспертизы запасов</t>
    </r>
    <r>
      <rPr>
        <sz val="6"/>
        <rFont val="Arial Cyr"/>
        <family val="2"/>
        <charset val="204"/>
      </rPr>
      <t xml:space="preserve"> полезных ископаемых, геологической, экономической и экологической инфориации о представляемых в пользование участках недр (кроме участков недр местного значения) </t>
    </r>
  </si>
  <si>
    <t>Дата платежа</t>
  </si>
  <si>
    <t>Сумма</t>
  </si>
  <si>
    <t xml:space="preserve">МУП "Тепловодсервис" </t>
  </si>
  <si>
    <t>ЗАО "Геолинк Консалтинг"</t>
  </si>
  <si>
    <t>ООО "ИНТЭК-Строй"</t>
  </si>
  <si>
    <t>на возврат  Вх. от 29.04.2020 № 4743</t>
  </si>
  <si>
    <t>ООО  "ИнвестЛэнд"</t>
  </si>
  <si>
    <t>ЗАО "Матвеевское"</t>
  </si>
  <si>
    <t>ООО "Санаторий им.В.П.Чкалова"</t>
  </si>
  <si>
    <t>ГУП "Белоблводоканал"</t>
  </si>
  <si>
    <t>ООО "ЭКОРЕСУРС"</t>
  </si>
  <si>
    <t>услуга оказана 07.09.2020</t>
  </si>
  <si>
    <t>АО "Эстейт Инвест"</t>
  </si>
  <si>
    <t>ООО "АГРОЭКО-ВОРОНЕЖ"</t>
  </si>
  <si>
    <t>возврат</t>
  </si>
  <si>
    <t>ООО "БЕЛАЯ ПТИЦА-КУРСК"</t>
  </si>
  <si>
    <t>на возврат</t>
  </si>
  <si>
    <t>вх. от 23.03.2020 № 3769</t>
  </si>
  <si>
    <t>см. з/в №13 от 24.04.2020</t>
  </si>
  <si>
    <t>АО "Агрофирма Дмитрова Гора"</t>
  </si>
  <si>
    <t>ИТОГО</t>
  </si>
  <si>
    <t>к приказу Роснедр</t>
  </si>
  <si>
    <r>
      <t xml:space="preserve">Сведения о поступлении платы за проведение государственной экспертизы запасов
по </t>
    </r>
    <r>
      <rPr>
        <b/>
        <sz val="12"/>
        <color theme="1"/>
        <rFont val="Times New Roman"/>
        <family val="1"/>
        <charset val="204"/>
      </rPr>
      <t>Центрнедра за февраль месяц 2020 года.</t>
    </r>
  </si>
  <si>
    <t>Наименование
участка недр</t>
  </si>
  <si>
    <t>код 049 1 12 02051 01 6000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</si>
  <si>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(кроме участков недр местного значения) (федеральные государственные органы, Банк России, органы управления государственными внебюджетными фондами Российской Федерации)</t>
  </si>
  <si>
    <t>п/п</t>
  </si>
  <si>
    <t>ООО "ДСК-Проект 7"</t>
  </si>
  <si>
    <t xml:space="preserve">ООО "Великодворские пески" </t>
  </si>
  <si>
    <t>МКП "ЖКХ "МИЛОСЛАВСКОЕ"</t>
  </si>
  <si>
    <t>ООО "ЭкоСтройИнвест"</t>
  </si>
  <si>
    <t>на возврат Вх. от 06.05.2020 № 4813, от 15.06.2020 № 5849</t>
  </si>
  <si>
    <t>см.  зв 20 от 19.16.2020</t>
  </si>
  <si>
    <t>на возврат Вх. от 29.04.2020 № 4743</t>
  </si>
  <si>
    <t xml:space="preserve">ООО "Брянский Бройлер" </t>
  </si>
  <si>
    <t>ув.  от 05.02.2020 № 002</t>
  </si>
  <si>
    <t>ООО "Терра Ди Инканти"</t>
  </si>
  <si>
    <t>ООО "ГИДРОГЕОЛОГИЯ"</t>
  </si>
  <si>
    <t>на возврат -  вх. от 06.03.2020 №3313</t>
  </si>
  <si>
    <t>ООО "Белая птица-Курск"</t>
  </si>
  <si>
    <t>по п/п от 12.11.2019 №983</t>
  </si>
  <si>
    <t>ОАО НПТО ЖКХ</t>
  </si>
  <si>
    <t>АО "МПЗ"</t>
  </si>
  <si>
    <t>по п/п от 26.12.2019 №70446</t>
  </si>
  <si>
    <t>ООО "Геосервис плюс"</t>
  </si>
  <si>
    <t>ООО "ПРОЕКТ-ДЕВЕЛОПМЕНТ"</t>
  </si>
  <si>
    <t>АО Рождественский карьер</t>
  </si>
  <si>
    <t xml:space="preserve">на возврат </t>
  </si>
  <si>
    <t>вх. от 14.05.2020 № 4975</t>
  </si>
  <si>
    <t>МУП "ПТО ЖКХ"</t>
  </si>
  <si>
    <t xml:space="preserve">АО Рождественский карьер </t>
  </si>
  <si>
    <t>МП "РЭУ"</t>
  </si>
  <si>
    <t>ОАО "Химкинский водоканал"</t>
  </si>
  <si>
    <t>ООО "ГАРАНТ-ЛОГИСТИК"</t>
  </si>
  <si>
    <t>МУП "Водоканал" г. Подольска</t>
  </si>
  <si>
    <t xml:space="preserve">АО "Пластик" </t>
  </si>
  <si>
    <t>АО "Тамбовская сетевая компания"</t>
  </si>
  <si>
    <t>АО "Химки-Молжаниново"</t>
  </si>
  <si>
    <t>ООО "СК "Индустриальный парк" в гор. округе Химки МО</t>
  </si>
  <si>
    <t>Итого:</t>
  </si>
  <si>
    <t>УФК:</t>
  </si>
  <si>
    <t>ООО "ЯКАИБН"</t>
  </si>
  <si>
    <t xml:space="preserve">Госпошлина за провед. госэкспертизы запасов подземных ископаемых по объекту: Разведка подземных вод на участке ООО ЯКАИБН,г.Ярцево Смоленскя обл.338 км автд.Москва-Минск, тел.920 668 58 80 НДС не облагается
</t>
  </si>
  <si>
    <t xml:space="preserve">  ТСЖ "Грюнвальд"</t>
  </si>
  <si>
    <t>04911202051016000120;Госпошлина. 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участков недр</t>
  </si>
  <si>
    <t>з/в от 04.12.2020 №40/1 по п/п от 16.06.2020 №1077</t>
  </si>
  <si>
    <t>ООО "АПК АГРОЭКО"</t>
  </si>
  <si>
    <t xml:space="preserve">Госпошлина. Провед. госэкспертизы ЗАПАСОВ Рег. номер ГРР 20-19-6002 Разв. в целях переоценки зап. подз. вод на уч. недр ООО АПК АГРОЭКО для водосн- . Сумма 40000-00 Без НДС
</t>
  </si>
  <si>
    <t>ООО "Михалевское ЖКХ"</t>
  </si>
  <si>
    <t>04911202051016000120;Госпошлина за провед.госэксп.запасов ПИ,геолог.,эконом.,и эколог.инф.о предост.в польз.уч.недр "Отчет о результ.геолог.изуч. недр и развед. с целью оценки зап. пит.подз.вод на уч-ке недр.</t>
  </si>
  <si>
    <t>з/в от 04.12.2020 №41/1 по п/п от 05.11.2020 №338</t>
  </si>
  <si>
    <t xml:space="preserve">Госпошлина. Провед. госэкспертизы ЗАПАСОВ Рег. номер ГРР 20-19-6180 "Геол изуч уч недр ООО АГРОЭКО-ВОРОНЕЖ с целью поисков и оценки зап ПВ  . Сумма 40000-00 Без НДС
</t>
  </si>
  <si>
    <t xml:space="preserve">Госпошлина. Провед. госэкспертизы ЗАПАСОВ Рег. номер ГРР 20-19-6181 "Геол изуч уч недр ООО АГРОЭКО-ВОРОНЕЖ с целью поисков и оценки зап ПВ для пить . Сумма 40000-00 
Без НДС
</t>
  </si>
  <si>
    <t>ООО "АГРОЭКО-ЮГ"</t>
  </si>
  <si>
    <t xml:space="preserve">Госпошлина. Провед. госэкспертизы ЗАПАСОВ Рег. номер ГРР 20-20-6717 Геол. изучение недр и разведка с целью оценки запасов подземных вод Елизаветовск . Сумма 40000-00 
Без НДС
</t>
  </si>
  <si>
    <t>ООО "МОСТОТРЕСТ 18"</t>
  </si>
  <si>
    <t>Документы и материалы по технико-экономическому обоснованию кондиций "Поиски и оценка месторождения ОПИ на участке "Крюково-3" в Рузском городском округе Московской области" Сумма 25000-00</t>
  </si>
  <si>
    <t>ООО "Дмитровское поле"</t>
  </si>
  <si>
    <r>
      <t xml:space="preserve">Проведение гос.экспертизы запасов полезных ископаемых: </t>
    </r>
    <r>
      <rPr>
        <b/>
        <sz val="8"/>
        <color theme="1"/>
        <rFont val="Times New Roman"/>
        <family val="1"/>
        <charset val="204"/>
      </rPr>
      <t xml:space="preserve">Геолог. отчет </t>
    </r>
    <r>
      <rPr>
        <sz val="8"/>
        <color theme="1"/>
        <rFont val="Times New Roman"/>
        <family val="1"/>
        <charset val="204"/>
      </rPr>
      <t>Разведка общераспространенных полез. ископаемых -песчано-гравийных пород на Северном уч-ке Подгор. месторождения в гор.округе Дмитров МО</t>
    </r>
  </si>
  <si>
    <r>
      <t xml:space="preserve">Проведение гос.экспертизы запасов полезных ископаемых: </t>
    </r>
    <r>
      <rPr>
        <b/>
        <sz val="8"/>
        <color theme="1"/>
        <rFont val="Times New Roman"/>
        <family val="1"/>
        <charset val="204"/>
      </rPr>
      <t>ТЭО</t>
    </r>
    <r>
      <rPr>
        <sz val="8"/>
        <color theme="1"/>
        <rFont val="Times New Roman"/>
        <family val="1"/>
        <charset val="204"/>
      </rPr>
      <t xml:space="preserve"> " Разведка общераспространенных полез. ископаемых -песчано-гравийных пород на Северном уч-ке Подгор. месторождения в гор.округе Дмитров МО</t>
    </r>
  </si>
  <si>
    <t>выписка от 11.12.2020</t>
  </si>
  <si>
    <t>ООО "ГРАЙВОРОНСКИЙ СВИНОКОМПЛЕКС"</t>
  </si>
  <si>
    <t>Госпошлина за проведение гос. экспертизы запасов подземных вод:"Геологическое изучение с целью оценки запасов подземных вод водозабора ООО "ГРАЙВОРОНСКИЙ СВИНОКОМПЛЕКС", расположенного северо-восточнее с.Богун-</t>
  </si>
  <si>
    <t>ООО "Лайтсистемс"</t>
  </si>
  <si>
    <t xml:space="preserve">Провед. гос. экспертизы запасов полезных ископаемых: Отчет о выполнении геологоревиз. работ по объекту: Месторож. кварцевых песков на участке "Петровское" ГО Лыткарино Московской обл. НДС не облагается.
</t>
  </si>
  <si>
    <t>Акционерное общество "Нефтяная компания "Конданефть"</t>
  </si>
  <si>
    <t>04911202051016000120;Возврат средств. Госпошлина. Оценка запасов пресных подз. вод для водообесп. системы ППД З-Эргинского нефтяного местор. по лицензия ХМН 03505 ВЭ от 13.11.2018, Гос.рег. N71100-20-5395</t>
  </si>
  <si>
    <t>по п/п от 29.06.2020 № 63631</t>
  </si>
  <si>
    <t>ООО "Полигон механизация"</t>
  </si>
  <si>
    <t>04911202051016000120;Возврат пп от 21.04.2020 № 33. Госпошлина. Плата за провед экспер по объекту: Поиски и оценка кварцев песков на участке Хорошилово в Дмитровском гор окр Московской обл</t>
  </si>
  <si>
    <t>по п/п от 21.04.2020 № 33</t>
  </si>
  <si>
    <t>04911202051016000120;Возврат пп от 21.04.2020 № 34. Госпошлина. Плата за провед экспер по объекту: Поиски и оценка кварцев песков на участке Хорошилово в Дмитровском гор окр Московской обл</t>
  </si>
  <si>
    <t>по п/п от 21.04.2020 № 34</t>
  </si>
  <si>
    <t>УФК</t>
  </si>
  <si>
    <t>Главный бухгалтер:</t>
  </si>
  <si>
    <t xml:space="preserve">Примечание: Сведения представляются в Управление финансово-экономического </t>
  </si>
  <si>
    <r>
      <t>обеспечения ежемесячно, не позднее</t>
    </r>
    <r>
      <rPr>
        <b/>
        <sz val="12"/>
        <color theme="1"/>
        <rFont val="Times New Roman"/>
        <family val="1"/>
        <charset val="204"/>
      </rPr>
      <t xml:space="preserve"> 5 числа</t>
    </r>
    <r>
      <rPr>
        <sz val="12"/>
        <color theme="1"/>
        <rFont val="Times New Roman"/>
        <family val="1"/>
        <charset val="204"/>
      </rPr>
      <t xml:space="preserve"> месяца, следующего за отчетным, </t>
    </r>
  </si>
  <si>
    <r>
      <t xml:space="preserve">исключительно в электронном виде на электронный адрес </t>
    </r>
    <r>
      <rPr>
        <b/>
        <sz val="12"/>
        <color theme="1"/>
        <rFont val="Times New Roman"/>
        <family val="1"/>
        <charset val="204"/>
      </rPr>
      <t>vpalatkin@rosnedra.gov.ru</t>
    </r>
  </si>
  <si>
    <r>
      <t xml:space="preserve">Сведения о поступлении платы за проведение государственной экспертизы запасов по Центрнедра  </t>
    </r>
    <r>
      <rPr>
        <b/>
        <sz val="12"/>
        <color theme="1"/>
        <rFont val="Times New Roman"/>
        <family val="1"/>
        <charset val="204"/>
      </rPr>
      <t>за МАРТ 2020 года</t>
    </r>
  </si>
  <si>
    <t>МПП ВКХ "Орелводоканал"</t>
  </si>
  <si>
    <t>ООО "ОУСЦ "ПЛАНЕРНАЯ"</t>
  </si>
  <si>
    <t>ООО "Тамбовский бекон"</t>
  </si>
  <si>
    <t>Межрегиональное операционное УФК (ФКУ "В/Ч 52583")</t>
  </si>
  <si>
    <t>ООО "Оникс"</t>
  </si>
  <si>
    <t>з/в от 04.03.2020 № 09</t>
  </si>
  <si>
    <t>по п/п от 15.04.2016 № 29</t>
  </si>
  <si>
    <t>ООО "Стройконтракт"</t>
  </si>
  <si>
    <t xml:space="preserve">ООО "Авангард" </t>
  </si>
  <si>
    <t>вх. от 13.04.2020 №4286</t>
  </si>
  <si>
    <t>см.  з/в №12 от 17.04.2020 № 12</t>
  </si>
  <si>
    <r>
      <rPr>
        <b/>
        <i/>
        <sz val="12"/>
        <color rgb="FFC00000"/>
        <rFont val="Times New Roman"/>
        <family val="1"/>
        <charset val="204"/>
      </rPr>
      <t xml:space="preserve">???  </t>
    </r>
    <r>
      <rPr>
        <b/>
        <i/>
        <sz val="12"/>
        <color theme="1"/>
        <rFont val="Times New Roman"/>
        <family val="1"/>
        <charset val="204"/>
      </rPr>
      <t xml:space="preserve">  УСЛУГА ОКАЗАНА 16.07.2020</t>
    </r>
  </si>
  <si>
    <t>ООО "Гидрогеология"</t>
  </si>
  <si>
    <t>з/в от 11.03.2020 № 10</t>
  </si>
  <si>
    <t>по п/п от 11.02.2020 № 10</t>
  </si>
  <si>
    <t>МОСКОВСКАЯ ДИРЕКЦИЯ ПО ТЕПЛОВОДОСНАБЖЕНИЮ</t>
  </si>
  <si>
    <t>ООО "КВАРЦ ФОРМ"</t>
  </si>
  <si>
    <t>вх. от 22.04.2020 №4562</t>
  </si>
  <si>
    <t>см.  з/в  от 29.04.2020 №15</t>
  </si>
  <si>
    <t>ООО "СТАТУС"</t>
  </si>
  <si>
    <t>вх. от 24.04.2020 №4562</t>
  </si>
  <si>
    <t xml:space="preserve">см.  з/в  от 29.04.2020 №15 </t>
  </si>
  <si>
    <t>ООО "Гео-Сервис"</t>
  </si>
  <si>
    <t>ЗАО "ТРОПАРЕВО"</t>
  </si>
  <si>
    <t>вх. от 12.05.2020 №4889, от 16.06.20. № 5874</t>
  </si>
  <si>
    <t>см.  з/в  от 26.06.20 №21\2</t>
  </si>
  <si>
    <t>ОАО "НПО СПЕЦЭНЕРГОПРОЕКТ</t>
  </si>
  <si>
    <t>услуга оказана 08.07.2020</t>
  </si>
  <si>
    <t xml:space="preserve">ОАО "НПО СПЕЦЭНЕРГОПРОЕКТ" </t>
  </si>
  <si>
    <t>МУП "Благоустройство и развитие" городского округа Власиха</t>
  </si>
  <si>
    <t>вх. от 12.05.2020 №4890, от 16.06.20 № 5875</t>
  </si>
  <si>
    <t xml:space="preserve">см.  з/в  от 26/06/20. № 22\2 </t>
  </si>
  <si>
    <t>ООО "ИНГЕОЛКОМ+"</t>
  </si>
  <si>
    <t>выдано заключение</t>
  </si>
  <si>
    <t>ООО "Экосервис"</t>
  </si>
  <si>
    <t>Общество с ограниченной ответственностью "Эверест"</t>
  </si>
  <si>
    <t xml:space="preserve">Госпошлина.За экспертизу материалов ТЭО постоянных развед.кондиций по объекту"Разведка формовочных песков на участке Чулковское(С-З часть)Раменского р-на МО" Лиц МСК№06607 ТЭ от 15.02.18 Без НДС
</t>
  </si>
  <si>
    <t>Госпошлина.За экспертизу отчета и запасов полезных ископаемых по объекту"Разведка формовочных песков на участке Чулковское(С-З часть)Раменского р-на МО" Лиц МСК№06607 ТЭ от 15.02.18 Без НДС</t>
  </si>
  <si>
    <t>ООО "КварцГрупп"</t>
  </si>
  <si>
    <t>ООО РЕКОНСТРУКЦИЯ И СТРОИТЕЛЬСТВО</t>
  </si>
  <si>
    <t>МУП "Водоканал" г.Подольска</t>
  </si>
  <si>
    <t xml:space="preserve">Госпошлина за проведение госэкспертизы запасов подземных вод на водозаборе из 2-х скв. в с.Сынково Сумма 40000-00 Без налога (НДС)
</t>
  </si>
  <si>
    <t>АО "МСК ИНЖИНИРИНГ"</t>
  </si>
  <si>
    <t xml:space="preserve">Госпошлина. Плата за гос. эксп.ЗАПАСОВ по: Геол.изуч. недр, с целью оценки запасов подзем. вод на участке недр АО "МСК Инжиниринг" в г. Котельники,Лицензия МСК 06785 ВЭ от 23.11.18 НДС не облагается
</t>
  </si>
  <si>
    <t>Сведения о поступлении платы за проведение государственной экспертизы запасов по ЦЕНТРНЕДРА за НОЯБРЬ месяц 2020 года</t>
  </si>
  <si>
    <t>ООО "РЕСУРС"</t>
  </si>
  <si>
    <t>ООО "Водоканал"</t>
  </si>
  <si>
    <t xml:space="preserve">Плата за проведение гос. экспертизы запасов подземных вод по объекту:"Геолог. изучение недр с целью оценки запасов подземных вод на водозаборах ООО  "Водоканал" г. Бобров  и п. Слобода" без НДС.
</t>
  </si>
  <si>
    <t>ООО "Михалевская ЖКХ"</t>
  </si>
  <si>
    <t xml:space="preserve">Госпошлина за провед.госэксп.запасов ПИ,геолог.,эконом.,и эколог.инф.о предост.в польз.уч.недр "Отчет о результ.геолог.изуч. недр и развед. с целью оценки зап. пит.подз.вод на уч-ке недр НДС не облагается.
</t>
  </si>
  <si>
    <t>на возврат  ВХ -? (исх.90 от 23.11.2020 - Мих.ЖКХ)</t>
  </si>
  <si>
    <t>УФК по Московской области (ФГКУ КОМБИНАТ "СОСНОВКА" РОСРЕЗЕРВА)</t>
  </si>
  <si>
    <t>Госпошлина за проведение гос экспертизы запасов полезн  ископаемых геол изуч и разв с целью подсчета запасов ПВ на участке недр ФГКУ комбинат "Сосновка" Росрезерва в р.п.Черусти,Шатурского района,Московской обл</t>
  </si>
  <si>
    <t>ООО "ПРАВОВЕД"</t>
  </si>
  <si>
    <t>ООО "Специализированный застройщик "Московский Ипотечный Центр-МИЦ"</t>
  </si>
  <si>
    <t>ООО "Жилстрой"</t>
  </si>
  <si>
    <t>Госпошлина. Плата за проведение госэкспертизы запасов подземных вод для хоз.бытового и технолог. водоснабжения ООО "Жилстрой" в гор. окр. Егорьевск Московской обл</t>
  </si>
  <si>
    <t>Акционерное общество "Стойленский горно- обогатительный комбинат"</t>
  </si>
  <si>
    <t>ООО "Управляющая компания "Комфорт"</t>
  </si>
  <si>
    <t xml:space="preserve">Госпошлина за проведение гос.экспертизы запасов полезных ископаемых на участке недр ООО "УК "Комфорт" (КП "Лосиный Парк") в г.Щёлково Московской области. Сумма 40000-00 Без налога (НДС)
</t>
  </si>
  <si>
    <t xml:space="preserve">Госпошлина за проведение гос.экспертизы запасов полезных ископаемых на участке недр ООО "УК "Комфорт" (КП "Лосиный Парк-2") в г.Щёлково Московской области. Сумма 40000-00 Без налога (НДС)
</t>
  </si>
  <si>
    <t>ООО"Санаторий имени Станко"</t>
  </si>
  <si>
    <t>Г/пошлина за госэкспертизу запасов полез.ископ(мин.подз.вод)местор.Северобыковское, экспл.для бальн.целейООО Санаторий им.Станко,расп.вблизи  д.Быковка Кинеш.р-на Ив.обл(по сост.на 01.08.20г.месторожд.мелкое</t>
  </si>
  <si>
    <t>ОАО "НПО СПЕЦЭНЕРГОПРОЕКТ"</t>
  </si>
  <si>
    <t>ОАО "АЛМАЗ"</t>
  </si>
  <si>
    <t>Плата за проведение гос. экспертизы запасов полезных ископаемых по объекту ОАО "Алмаз" в г. Котовске Тамбовской области. НДС не облагается.</t>
  </si>
  <si>
    <t>ООО "Курскхимволокно"</t>
  </si>
  <si>
    <t xml:space="preserve">Госпошлина. Плата за проведение государственной экспертизы ЗАПАСОВ подземных вод для питьевого и технологического обеспечения водой предприятия ООО "Курскхимволокно" в г. Курске. НДС не облагается.
</t>
  </si>
  <si>
    <t>СНТ "ЛАСТОЧКА"</t>
  </si>
  <si>
    <t>04911202051016000120;ГОС ЭКСПЕРТ ЗАПАСОВ ПОЛЕЗ ИСКОП(ПРЕС ПОДЗЕМ ВОД АЛЬБ-СЕНОМАНСКОГО ТЕРРИГЕННОГО ГОРИЗОНТА НА УЧ ОДИНОЧ ВОДОЗАБОРА)СНТ ЛАСТОЧКА КУРСК Р/ОН КУРСК ОБЛ В.КОСИНОВО ЛИЦ КРС 53606 ВЭ</t>
  </si>
  <si>
    <t>з/в от 23.11.2020 №39</t>
  </si>
  <si>
    <t>по п/п 47 от 23.05.2018</t>
  </si>
  <si>
    <t>УФК по Московской области (ФБЛПУ "ЛРЦ "ПОДМОСКОВЬЕ" ФНС РОССИИ")</t>
  </si>
  <si>
    <r>
      <t>671331</t>
    </r>
    <r>
      <rPr>
        <sz val="10"/>
        <color rgb="FF000000"/>
        <rFont val="Times New Roman"/>
        <family val="1"/>
        <charset val="204"/>
      </rPr>
      <t> </t>
    </r>
  </si>
  <si>
    <t>МУП "ГУБКИН СЕРВИС"</t>
  </si>
  <si>
    <t>Госпошлина за проведение гос.эксперт.запасов недр для водозабора "Молодежный" распол. в западной части г.Губкин МУП "Губкин Сервис"</t>
  </si>
  <si>
    <t xml:space="preserve">АО "КЦ" </t>
  </si>
  <si>
    <t xml:space="preserve">плата за экспертизу отчета "Подсчет запасов подземных вод по участкам АО "КЦ" г.о. Домодедово.Сумма 40000-00.
Без НДС.
</t>
  </si>
  <si>
    <t>Корпанга ООО</t>
  </si>
  <si>
    <t>ЗАО "ВОДОКАНАЛ"</t>
  </si>
  <si>
    <t xml:space="preserve">Госпошлина. Плата за пров. гос. экспертизы геол. отчета по объекту "Геологическое изучение (поисковые и оценочные работы) кварцевых песков на уч. недр"Петровский" в Дятьк. р-не Брян. обл.тел  Без НДС
</t>
  </si>
  <si>
    <t xml:space="preserve">Госпошлина. Плата за пров. гос. экспертизы Технико-экономического обоснования (ТЭО) временных разведочных кондиций на уч. недр"Петровский" в Дятьк. районе Брянской обл.тел Без НДС
</t>
  </si>
  <si>
    <t xml:space="preserve">Госпошлина.Плата за провед. гос. эк-зы зап. пол. иск. карб-ных и глин-тых пор. мест-я"Осуга" Ржевского р-на,Тверской обл. технико-экон.обос.пост.разв.конд. Лицензия ТВЕ 56757 ТЭ от 27.09.2004.НДС не облагается.
</t>
  </si>
  <si>
    <t xml:space="preserve">Госпошлина. Плата за проведение госуд. экспертизы запасов полезных ископаемых карбонатных и глинистых пород местор-я "Осуга" Ржевского р-на, Тверской обл. Лицензия ТВЕ 56757 ТЭ от 27.09.2004.НДС не облагается.
</t>
  </si>
  <si>
    <t xml:space="preserve">Госпошлина. Плата за пров. гос. экспертизы Технико-экономического обоснования (ТЭО) временных разведочных кондиций на уч. недр"Петровский" в Дятьк. районе Брянской обл.тел  Без НДС
</t>
  </si>
  <si>
    <t>Госпошлина . Плата за проведение государственной экспертизы запасов на участках недр ООО "ИнвестЖилСтрой" в с. Китово в Шуйском районе Ивановской области.тел</t>
  </si>
  <si>
    <t xml:space="preserve">Госпошлина за проведение экспертизы запасов в пос. Десеновское г. Москвы. ООО СЗ "Московский ипотечный центр- МИЦ". НДС не облагается.
</t>
  </si>
  <si>
    <t>Гос/пош.за пров.госэксп.зап.ПИ,геол,экон,и экол.инф.о предост.в польз.уч.недр"Отч.о результ.геол.изуч.недр и разв.с целью оц.запасов пит.подз.вод на уч-ке недр ООО"МихалевскоеЖКХ"Ивановского р-на,Иванов. обл</t>
  </si>
  <si>
    <t xml:space="preserve">Плата за проведедение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участковнедр 
</t>
  </si>
  <si>
    <t xml:space="preserve">Госпошлина.Плата за проведение госуд.экспертизы ЗАПАСОВ. полез.ископ.геолог.эконом и эколог информ. по участку ВЗУ №3 и ВЗУ №9 ЗАО Водоканал г..Клин,МО.  НДС не облагается.
</t>
  </si>
  <si>
    <t xml:space="preserve">Госпошлина. Плата за проведение гос. экспертизы запасов полезныхископаемых, геологической, эк. и экол. информации о предост. впользование участков недр НДС не облагается
</t>
  </si>
  <si>
    <t xml:space="preserve">Госпошлина: Плата за проведение гос.экспертизы запасов минеральных подземных вод на ВЗУ ФБЛПУ "ЛРЦ"Подмосковье" ФНС России" в Московской области (скважина №125К-2001) Тел НДС не облаг.
</t>
  </si>
  <si>
    <t xml:space="preserve">  АО "Корпорация развития Московской области"</t>
  </si>
  <si>
    <t xml:space="preserve">За проведение государственной экспертизы подсчета запасов подземных вод на территории ВЗУ АО "Корпорация развития Московской области" вблизи д. Ложки Солнечногорского района МО. Без налога (НДС)
</t>
  </si>
  <si>
    <t>Министерство финансов Калужской области (ГАУЗ Калужской области "Калужский санаторий "Звездный")</t>
  </si>
  <si>
    <t xml:space="preserve">(852.Г000000)(30740А89530) Госпошлина.Плата за провед.госэкспертизы ЗАПАСОВ полез.иск. - месторождение Звездное в Перемышльском р-не Калуж.обл.,лицензия КЛЖ 00545 МЭ, Без НДС.
</t>
  </si>
  <si>
    <t>АО "Бисеровский рыбокомбинат"</t>
  </si>
  <si>
    <t xml:space="preserve">Госпошлина.Плата за гос.экспертизу ЗАПАСОВ полез.ископ. Доразведка с целью переоц.запасов техн.ПВ на уч-ке "Бисеровский"  Водоразд.Клязьминско-Москворец.мест.вблизи п.Рыбхоз Богородского г.о. М.О. 40000. Без НДС
</t>
  </si>
  <si>
    <t>АО "Ольшанский карьер"</t>
  </si>
  <si>
    <t xml:space="preserve">Госпошлина гос эксп. запасов:Геологическое изучение (поиски,оценка)флюсовых известняков и известняков для сах.пром.на Южно-Ольшанецком уч.в Елецком р-не Липецкой обл.Лицензия ЛПЦ 00362 ТП Сумма 60000-00.Без НДС
</t>
  </si>
  <si>
    <t xml:space="preserve">Госпошлина гос эксп,ТЭО:Геологическое изучение (поиски,оценка)флюсовых известняков и известняков для сах. пром.на Южно-Ольшанецком уч.в Елецком р-не Липецкой обл.Лицензия ЛПЦ 00362 ТП Сумма 120000-00. Без НДС
</t>
  </si>
  <si>
    <t>ООО "Тепловодоканал"</t>
  </si>
  <si>
    <t xml:space="preserve">Плата за проведение  гос.экспертизы ЗАПАСОВ подземных вод для водоснабжения ООО"Тепловодоканал" п. Воротынск Сумма 40000-00 Без налога НДС
</t>
  </si>
  <si>
    <t>ОБЩЕСТВО С ОГРАНИЧЕННОЙ ОТВЕТСТВЕННОСТЬЮ "ЭКО СПЕЦ СТРОЙ"</t>
  </si>
  <si>
    <t>Плата за проведение государственной экспертизы ЗАПАСОВ полезных ископаемых по объекту "Разведочные работы с целью переоценки запасов питьевых подземных вод на участке "Масловский-Индустриальный"".</t>
  </si>
  <si>
    <t xml:space="preserve">Доплата за проведение гос.экспертизы ТЭО кондиций для подсчета запасов полезных ископаемых:Разведка формовочных, стекольных и строит. песков на месторожд "Жуково" вблизи д.Жуково Раменского района МО НДС не обл
</t>
  </si>
  <si>
    <t>АО "МедСил"</t>
  </si>
  <si>
    <t xml:space="preserve">Госпошлина за проведение гос. экспертизы запасов полезных ископ. Геологическое изучение недр, включая поиски и оценку запасов подземных вод на участке недр АО "МедСил" в п. Реммаш С-Посадского района МО Без НДС
</t>
  </si>
  <si>
    <t xml:space="preserve">Доплата за проведение гос.экспертизы запасов полезных ископаемых:Разведка формовочных, стекольных и строительных песков на месторождении "Жуково" вблизи д.Жуково Раменского р-на Московской обл НДС не облагается
</t>
  </si>
  <si>
    <t>ООО "ЭКОСТАНДАРТ "ТЕХНИЧЕСКИЕ РЕШЕНИЯ"</t>
  </si>
  <si>
    <t xml:space="preserve">Плата за проведение госэкспертизы проекта Разведка подз. вод на уч-ке ФГБУ "ДДО "НЕПЕЦИНО" вблизи с. Непецино Коломенского гор. окр. МО. Кол-во объектов-1, ,без НДС
</t>
  </si>
  <si>
    <t>ООО ВЕКТОР</t>
  </si>
  <si>
    <t xml:space="preserve">Госпошлина за проведение государственной экспертизы запасов полезных ископаемых: ТЭО "Разведка общераспространенных полезных ископаемых - гравийно-песчаных пород на уч."Беклемишевский".  Без НДС
</t>
  </si>
  <si>
    <t>ООО "Рязанские овощи"</t>
  </si>
  <si>
    <t xml:space="preserve">Плата за проведение гос. экспертизы запасов полезных ископаемых по объекту: Отчет "Поисково-оценочные работы с целью оценки запасов подземных вод на участке недр ООО "Рязанские овощи". 
НДС не облагается.
</t>
  </si>
  <si>
    <t>ООО "Поиск"</t>
  </si>
  <si>
    <t>ЗАО "Водоканал"</t>
  </si>
  <si>
    <t xml:space="preserve">Госпошлина.Плата за проведение экспертизы ЗАПАСОВ. поез.ископ.геолог.эконом и эколог информ. по участку водозаборного узла №5 ЗАО Водоканал в п 31 Октября, г.Клин,МО. </t>
  </si>
  <si>
    <t>ООО "НЕВОД"</t>
  </si>
  <si>
    <t>Государственная пошлина за предоставед.гос экспертизы запасов полез.иск.по отч."Геологич.изуч.недр и развед.с целью оценки запас.на уч.недр АО"ПИК-Индустрия"по адр.Москва,пр.Стройкомбината.д1</t>
  </si>
  <si>
    <t xml:space="preserve">Госпошлина. Плата за проведение государственной экспертизы ЗАПАСОВ подземных вод на участке недр ФКУ ИК-3 УФСИН России по Калужской области в .п. Товарково Дзержинского района Калужской области НДС не облагаетс
</t>
  </si>
  <si>
    <t xml:space="preserve">Госпошлина за проведение государственной экспертизы запасов полезных ископаемых: Геологический отчет "Разведка общераспространенных полезных ископаемых - гравийно-песчаных пород на уч."Беклемишевский". Без НДС
</t>
  </si>
  <si>
    <t>Сведения о поступлении платы за проведение государственной экспертизы запасов по Центрнедра за октябрь месяц 2020 года</t>
  </si>
  <si>
    <t>ООО "Агро Альянс Липецк"</t>
  </si>
  <si>
    <t>Госпошлина. Геол.изуч. недр с целью поисков и оценки запасов пит.подз.вод на уч.недр "Коньколодезьский" в с. Конь-Колодезь Хлевенского р-на Липецкой обл. для обесп. водоснабжения ООО "Агро Альянс Липецк"</t>
  </si>
  <si>
    <t>АО "Пушкинский завод"</t>
  </si>
  <si>
    <t>Ув. №30 от 03.09.2020</t>
  </si>
  <si>
    <t xml:space="preserve">"Переоценка запасов пресных подземных вод на участке недр действующего водозабора № 3 новый  АО "МСК Инжиниринг", расположенного вблизи г. Котельники Люберецкого района Московской НДС не облагается
</t>
  </si>
  <si>
    <t>ООО ОБЛНЕРУДПРОМ</t>
  </si>
  <si>
    <t xml:space="preserve">ПРОВЕДЕНИЕ ГОС ЭКСПЕРТИЗЫ ЗАПАСОВ ПОЛЕЗНЫХ ИСКОПАЕМЫХ: ГЕОЛОГИЧЕСКИЙ ОТЧЕТ"РАЗВЕДКА ПЕСКОВ СТРОИТЕЛЬНЫХ И ПГП НА МЕСТОРОЖДЕНИИ"ПОДГОРНЕНСКОЕ-3"  В ДМИТРОВСКОМ ГО МО" СУММА 50000-00. НДС НЕ ОБЛАГАЕТСЯ.
</t>
  </si>
  <si>
    <t>АО "Совхоз Москворецкий"</t>
  </si>
  <si>
    <t xml:space="preserve">За проведение гос экспертизы подсчета запасов подзем вод на тер-рии ВЗУ АО"Совхоз Москворецкий" в н.п.Андреевское, Хаустово, Устье, Улитино,Локотня,Михайловское Одинц. р-на МО, НДС не облагается
</t>
  </si>
  <si>
    <t xml:space="preserve">ПРОВЕДЕНИЕ ГОС ЭКСПЕРТИЗЫ ЗАПАСОВ ПОЛЕЗНЫХ ИСКОПАЕМЫХ:ТЭО"РАЗВЕДКА ПЕСКОВ СТРОИТЕЛЬНЫХ И ПГП НА МЕСТОРОЖДЕНИИ"ПОДГОРНЕНСКОЕ-3" В ДМИТРОВСКОМГО МО" СУММА 50000-00 НДС НЕ ОБЛАГАЕТСЯ.
</t>
  </si>
  <si>
    <t>ООО "А.В. ИНДАСТРИ"</t>
  </si>
  <si>
    <t>Госпошлина.Плата за провед.гос.экспертизы ЗАПАСОВ месторождения Березитовый увал (золото россыпное) в Ясненском районе Оренбургской области с подсчетом запасов по состоянию на 01.01.2020 г., 89328500171)</t>
  </si>
  <si>
    <t>04911202051016000120;Плата за  экспертизу Запасов подземных вод на ВЗУ ИАК "Одинцово" ФГБУ "ОК "Бор" в д.Одинцово, г. Домодедово МО.</t>
  </si>
  <si>
    <t xml:space="preserve">Провед. гос. экспертизы запасов полезных ископаемых: Отчет о выполнении геологоревиз. работ по объекту: Месторож. кварцевых песков на участке "Петровское" ГО Лыткарино Московской обл.НДС не облагается.
</t>
  </si>
  <si>
    <t xml:space="preserve">    МДТВ.ГП ПЛАТА ЗА ПРОВЕДЕНИЕ ГОС.ЭКСП. ЗАПАСОВ ПОЛЕЗ.ИСКОП. ГЕО-ОЙ ,ЭКОНОМ-ОЙ И ЭКОЛОГ-ОЙ ИНФОРМАЦИИ О ПРЕД-ЫХ В ПОЛЬЗОВАНИЕ УЧАСТКОВ НЕДР-ОАО"РЖД",СТ.УЗЛОВАЯ ТУЛ.ОБЛ.БЕЗ НДС.Л/С04481777220
</t>
  </si>
  <si>
    <t>ООО "Вода Смоленска"</t>
  </si>
  <si>
    <t>Госпош.Плата за провед. гос. экспер. по объекту "Разведоч. работы с целью оценки запасов питьевых подзем. вод на уч-ке недр ООО "Вода Смоленска" в г.Ярцево Смолен.обл." 89773381409 Андрей Юр Сумма 40000-00</t>
  </si>
  <si>
    <t>ОБЩЕСТВО С ОГРАНИЧЕННОЙ ОТВЕТСТВЕННОСТЬЮ "АЛЬЯНСПРОФЭКО"</t>
  </si>
  <si>
    <t xml:space="preserve">Госпошлина. Плата за провед гос.экспертизы запасов пол. иск. на объекте"Поиск и оценка запасов подземных вод,их разведка и добыча на участке ОАО РЖД,в г.Курск, Курск обл. Сумма 40000-00 Без налога (НДС) </t>
  </si>
  <si>
    <t xml:space="preserve">Госпошлина. Плата за провед гос.экспертизы запасов пол. иск. на объекте"Поиск и оценка запасов подземных вод,их разведка и добыча на участке ОАО РЖД,в г.Смоленск и Смоленск. обл. Сумма 40000-00 Без налога (НДС)
</t>
  </si>
  <si>
    <t>ЗАО "ГИДЭК"</t>
  </si>
  <si>
    <t xml:space="preserve">Госпошлина.Оплата за провед.гос.экспертизы запасов п/в по объекту: "Доразведка участка "Костромской левобережный" Костромск.месторожд. питьевых п/в,(дог. № 16-20 заказчик "АКВА СТАР"). НДС не обл.
</t>
  </si>
  <si>
    <t xml:space="preserve">Госпошлина за проведение гос.экспертизы запасов полезных ископ. "Геолог.изучение недр с целью оценки запасов подземных вод действ. водозаборов с.Таврово Белг.р-на, Белг.обл." Без налога (НДС)
</t>
  </si>
  <si>
    <t>ООО "ПОСЕЙДОН"</t>
  </si>
  <si>
    <t>МУП "СТАРООСКОЛЬСКИЙ ВОДОКАНАЛ"</t>
  </si>
  <si>
    <t>ООО "Водоканал Подгорное 1"</t>
  </si>
  <si>
    <t>Гос. пошлина плата за пров гос экспер зап:Геол изуч в целях оценки зап подз вод для пить-го хоз-быт  и технол обеспеч вод собст пред-я и абон-в мкр Подгорное г. Воронежа ВРЖ 00987 ВР</t>
  </si>
  <si>
    <t>ООО Новомосковскгорводоканал</t>
  </si>
  <si>
    <t>АБ ИНБЕВ ЭФЕС АКЦИОНЕРНОЕ ОБЩЕСТВО</t>
  </si>
  <si>
    <t xml:space="preserve">госпошл.за госэкспертизу запасов пит.воды АО  АБ И нБев Эфес  в г.Иваново,153011 Парижской Коммуны,143 
НДС не облагаетсяоблагается НДС не облагается. 
</t>
  </si>
  <si>
    <t xml:space="preserve">Госпошлина. Плата за провед. гос.экспертизы запасов полезн. ископаемых по объекту: Отчет "Разведочные работы с целью переоценки запасов Сокольнического месторождения подземных вод на участке недр  Без НДС
</t>
  </si>
  <si>
    <t xml:space="preserve">Оплата за проведение гос.экспертизы запасов полезных ископаемых:Разведка формовочных, стекольных и строительных песков на месторождении "Жуково" вблизи д.Жуково Раменского р-на Московской обл НДС не облагается
</t>
  </si>
  <si>
    <t xml:space="preserve">Доплата за проведение гос.экспертизы ТЭО кондиций для подсчета запасов полезных ископаемых:Разведка формовочных, стекольных и строит. песков на месторожд "Жуково" вблизи д.Жуково Раменского р-на МО НДС не обл
</t>
  </si>
  <si>
    <t xml:space="preserve">Плата за провед. эксп отчета Геол из недр и разв. работы с целью оценки зап п в на уч недр МУП Старооскольский водоканал, распол западнее с. Федосеевка Белгородской обл. БЕЛ 00950 ВР 
</t>
  </si>
  <si>
    <t xml:space="preserve">Плата за провед. экспертизы запасов п.и., геолог.,экономич., экологич.информации о предост. в польз. уч. недр-в/з участок на южной окраине с.Монаково сч. 10 от 03.08.20
</t>
  </si>
  <si>
    <t xml:space="preserve">Госпошлина -Разведка пит. подземн. вод на уч-ке недр ООО "Посейдон" в д. Алтуховка Смоленск.р-на, Смоленск обл.Исп.гл.инженер ООО "Посейдон" Меркуленко Дмитрий Владимирович НДС не облагается.
</t>
  </si>
  <si>
    <t>Плата за гос.экспертизу запасов полез. ископ., геолог./эколог./эконом. информ. о предоставл. в пользов. участка недр АО Пушкинский завод, МО Пушкинский муницип. р-н г.п.Ашукино.  Без налога (НДС)</t>
  </si>
  <si>
    <r>
      <t xml:space="preserve">Сведения о поступлении платы за проведение государственной экспертизы запасов по Центрнедра  </t>
    </r>
    <r>
      <rPr>
        <b/>
        <sz val="12"/>
        <color theme="1"/>
        <rFont val="Times New Roman"/>
        <family val="1"/>
        <charset val="204"/>
      </rPr>
      <t>за Сентябрь 2020 года</t>
    </r>
  </si>
  <si>
    <t>ООО "Трио-Инвест"</t>
  </si>
  <si>
    <t xml:space="preserve">Госпошлина. Плата за проведение государственной экспертизы ЗАПАСОВ пресных подземных вод на участке водозабора ООО "Трио-Инвест" для водоснабжения оптово-распределительного центра </t>
  </si>
  <si>
    <t>ООО "ИАС"</t>
  </si>
  <si>
    <t>Госпошлина.Плата за провед гос.экспертизы ЗАПАСОВ подземных вод на участке недр расположенных вблизи д.Малые Савки Кировского р-на Калужской об-ти - месторождение "Савкинское"</t>
  </si>
  <si>
    <t>АБ ИНБЕВ ЭФЕС АКЦИОНЕРНОЕ ОБЩЕСТВО//141601;РОССИЯ,МОСКОВСКАЯ ОБЛ.,,Г.КЛИН,УЛ.МОСКОВСКАЯ ,Д.28,,,</t>
  </si>
  <si>
    <t>ООО "ГЕОМИНВОД"</t>
  </si>
  <si>
    <t>Плата за проведение гос экспертизы запасов подземных вод на ВЗУ ФГКУ "Рузский ЦОПУ МЧС России" в д. Устье, г Руза Московской обл</t>
  </si>
  <si>
    <t>АО "АРХБУМ"</t>
  </si>
  <si>
    <t xml:space="preserve">Госпошлина за проведение экспертизы ЗАПАСОВ полезных ископаемых, эконом. и эколог. информации о предоставляемых в пользование участков недр на участке АО "АРХБУМ" в д.Лешково ГО  Истра МО.  </t>
  </si>
  <si>
    <t>ООО "Глобус"</t>
  </si>
  <si>
    <t>Госпошлина. Плата за проведение гос. экспертизы запасов техн. подземных вод на участке недр ООО "Глобус" на территории котельной "Северная", расположенного в г.Электросталь Московской обл.,</t>
  </si>
  <si>
    <t xml:space="preserve">Госпошлина. Плата за проведение гос. экспертизы запасов техн. подземных вод на участке недр ООО "Глобус" на территории котельной "Южная", расположенного в г.Электросталь Московской обл., </t>
  </si>
  <si>
    <t>Публичное акционерное общество"Новолипецкий металлургический комбинат"</t>
  </si>
  <si>
    <t>ГОСПОШЛИНА за проведение гос. экспертизы запасов подз. вод: &lt;Разведкаподзем. вод для производст. водоснабжения на площадках водопон ижения1,2,5,ОГЦ ПАО НЛМК</t>
  </si>
  <si>
    <t>АО "Центральное ПГО"</t>
  </si>
  <si>
    <t>Госпошлина за экспертизу Запасов полезных ископаемых -контракт №1/2018 от 13.06.2018 г. Пошехонье Ярославской обл</t>
  </si>
  <si>
    <t>.</t>
  </si>
  <si>
    <t>ООО РусЭкоСтрой</t>
  </si>
  <si>
    <t>04911202051016000120;Плата за подсчет запасов пв за АО "ОЭЗ ППТ "Калуга" ИНН 4024014024 согл. дог.20-2019 по об:Геол.изуч.недр с целью поиска и оценки запасов пресн.подз. вод на участке недр АО "ОЭЗ ППТ "Калуга</t>
  </si>
  <si>
    <t>ОАО "Люберецкий горнообогатительный комбинат"</t>
  </si>
  <si>
    <t>Госпошлина за проведение госэкспертизы запасов полезных ископаемых(месторождение кварцевых песков на участке"Петровское"городского округа Лыткарино Московской области) Сумма 10000-00 Без налога (НДС)</t>
  </si>
  <si>
    <t>УФК по г.Москве (Филиал ФГБУ "ЦЖКУ" Минобороны России по 9 управлению МО)</t>
  </si>
  <si>
    <t>(00000000000000000852, л/с 20736Н30460) Госпошлина. Плата за эксп. запасов подз. вод на участке водозабора ФГБУ "ЦЖКУ" Минобороны в в/г Горки-25 в Дмитр. р-не Моск. обл. Без НДС. В/Б. П/п № 685726 от 17.08.2020</t>
  </si>
  <si>
    <t>ув.024 от 20.08.2020</t>
  </si>
  <si>
    <t>(00000000000000000852, л/с 20736Н30460) Госпошлина. Плата за эксп. запасов подз. вод на участке водозабора ФГБУ "ЦЖКУ" Минобороны в в/г Чехов-4 в Чехов. р-не Моск. обл. Без НДС. В/Б. П/п № 685727 от 17.08.2020</t>
  </si>
  <si>
    <t>ув.023 от 20.08.2020</t>
  </si>
  <si>
    <t>(00000000000000000852, л/с 20736Н30460) Госпошлина. Плата за эксп. запасов подз. вод на участке водозабора ФГБУ "ЦЖКУ" Минобороны в в/г Чехов-8 в Чехов. р-не Моск. обл. Без НДС. В/Б. П/п № 685721 от 17.08.2020</t>
  </si>
  <si>
    <t>ув.025 от 20.08.2020</t>
  </si>
  <si>
    <t>(00000000000000000852, л/с 20736Н30460) Госпошлина. Плата за эксп. запасов подз. вод на участке водозабора ФГБУ "ЦЖКУ" Минобороны в в/г Чехов-3 в Чехов. р-не Моск. обл. Без НДС. В/Б. П/п № 685720 от 17.08.2020</t>
  </si>
  <si>
    <t>ув.027 от 20.08.2020</t>
  </si>
  <si>
    <t>(00000000000000000852, л/с 20736Н30460) Госпошлина. Плата за эксп. запасов подз. вод на участке в/забора ФГБУ "ЦЖКУ" Минобороны вблизи д.Петрищево Тарусского р-на Калуж.обл.. Без НДС. В/Б. П/п № 685725 от 17.08.2020</t>
  </si>
  <si>
    <t>ув.026 от 20.08.2020</t>
  </si>
  <si>
    <t>(00000000000000000852, л/с 20736Н30460) Г/пошлина. Плата за эксп. зап. подз. вод на участке в/забора ФГБУ "ЦЖКУ" Минобороны вблизи д.Александровка Ферзиковского на Калуж.обл.. Без НДС. В/Б. П/п № 685723 от 17.08.2020</t>
  </si>
  <si>
    <t>ув.028 от 20.08.2020</t>
  </si>
  <si>
    <t>За проведение гос.экспертизы подсчета запасов подземных вод на территории ООО "ИнвестЛэнд" г.о. Истра, Московской области, НДС не облагается. Для ФБУ "ГКЗ"</t>
  </si>
  <si>
    <t>АО "СУДОГОДСКИЙ МОЛОЧНЫЙ ЗАВОД"</t>
  </si>
  <si>
    <t>Общество с ограниченной ответственностью "ПолимерГлавСнаб"</t>
  </si>
  <si>
    <t xml:space="preserve">Проведение гос экспертизы ЗАПАСОВ полезных ископаемых, геолог эконом и эколог информации о предоставляемых в пользование участков недр ООО "ПолимерГлавСнаб" д. Дор Шаховского района,Без НДС
</t>
  </si>
  <si>
    <t>Проведение гос.экспертизы запасов полезных ископаемых: Геологический отчет "Поиски и оценка месторождения ОПИ на участке "Крюково-3" в Рузском городском округе Московской области"</t>
  </si>
  <si>
    <t xml:space="preserve">Госпошлина.Плата за провед.гос.экспертизы (Разведка подземных вод на Окском участке Орловского месторождения) 
НДС не облагается
</t>
  </si>
  <si>
    <t xml:space="preserve">Госпошлина.Плата за провед.гос.экспертизы (Разведка подземных вод на Комсомольском участке Орловского месторождения) НДС не облагается
</t>
  </si>
  <si>
    <t>ООО "Газпром трансгаз Волгоград" р/с 40702810911070035383 в Ф-Л БАНКА ГПБ (АО) "ЮЖНЫЙ"</t>
  </si>
  <si>
    <t xml:space="preserve">Плата за проведение гос. экспертизы отчета Оценка (переоценка) запасов под. вод Писаревского МППВ в Кант-ком р-не Воронеж.обл. с целью вод. КС "Писаревка" 
НДС не облагается
</t>
  </si>
  <si>
    <t xml:space="preserve">Госпошлина . Плата за пров гос экспертизы запасов полез ископ, геолог, эконом и эколог информ о предост в пользование участков недр "Судогодский" распол на тер. г.Судогда Владимирской обл 
НДС не облагается.
</t>
  </si>
  <si>
    <t>Наименование платежа</t>
  </si>
  <si>
    <r>
      <t xml:space="preserve">Сведения о поступлении платы за проведение государственной экспертизы запасов по Центрнедра </t>
    </r>
    <r>
      <rPr>
        <b/>
        <sz val="12"/>
        <color theme="1"/>
        <rFont val="Times New Roman"/>
        <family val="1"/>
        <charset val="204"/>
      </rPr>
      <t>за август месяц 2020 года</t>
    </r>
  </si>
  <si>
    <t xml:space="preserve">Госпошлина . Плата за проведение государственной экспертизы запасов полезных ископаемых, геологической, экономической и экологической информации. НДС не облагается.
</t>
  </si>
  <si>
    <t>Документы и материалы по технико-экономическому обоснованию кондиций "Поиски и оценка месторождения ОПИ на участке "Крюково-3" в Рузском городском округе Москов.обл."</t>
  </si>
  <si>
    <t xml:space="preserve">Госпошлина за проведение гос.экспертизы ТЭО кондиций для подсчета запасов полезных ископаемых: Разведка формовочного песка на участке Малая Дубна в Орехово-Зуевском районе Московской области, НДС не облагается.
</t>
  </si>
  <si>
    <t xml:space="preserve">Проведение гос.экспертизы ТЭО кондиций для подсчета запасов полезных ископаемых:Разведка формовочных, стекольных и строит. песков на месторожд "Жуково" вблизи д.Жуково Раменского р-на Московской обл  НДС не обл
</t>
  </si>
  <si>
    <t xml:space="preserve">Сведения о поступлении  Центрнедра за июль месяц 2020 года </t>
  </si>
  <si>
    <t>Общество с ограниченной ответственностью "НАУЧНО-ПРОИЗВОДСТВЕННЫЙ ЦЕНТР КОРМОВЫХ ТЕХНОЛОГИЙ</t>
  </si>
  <si>
    <t>Госпошлина за проведение гос.экспертизы ЗАПАСОВ: "Подсчет запасов подземных вод на участке недр подготовленного к эксплуатации водозабора ООО "НПЦКТ" вблизи д.Селевкино в Дмитровском го МО"</t>
  </si>
  <si>
    <t xml:space="preserve">За провед. гос.экспертизы подсчета запасов подзем. вод на тер-рии пяти ВЗУ ЗАО "ТРОПАРЕВО" вбл.д.д. Каржень, Холм, Сельцы, Лесное, Настасьино в Можайском р-не МО, тел, без 
НДС. Для ФБУ "ГКЗ"
</t>
  </si>
  <si>
    <t>АО "ВОДОКАНАЛ"</t>
  </si>
  <si>
    <t>Госпошлина.Плата за провед. гос. экспертизы отчета по теме:"Разведка (переоценка запасов)" пресных подземных вод на уч. действ. ВЗУ №6 АО"ВОДОКАНАЛ",располож. по адресу: МО,г.Красногорск,мкр.Опалиха"</t>
  </si>
  <si>
    <t>МП "САРАНСКГОРВОДОКАНАЛ"</t>
  </si>
  <si>
    <t xml:space="preserve">Экспертиза отчета по переоценке запасов подземных вод Пензятского участка Саранского месторождения, </t>
  </si>
  <si>
    <t xml:space="preserve">ПРОВЕДЕНИЕ ГОС ЭКСПЕРТИЗЫ ЗАПАСОВ ПОЛЕЗНЫХ ИСКОПАЕМЫХ:ТЭО"РАЗВЕДКА ПЕСКОВ СТРОИТЕЛЬНЫХ И ПГП НА МЕСТОРОЖДЕНИИ"СТАРО" В ДМИТРОВСКОМ ГО МО" </t>
  </si>
  <si>
    <t>ООО "СПАРТАН"</t>
  </si>
  <si>
    <t xml:space="preserve">Госпошлина.Плата за проведение госэксп запасов полезных иск (подземные воды) по объекту "Разведка, с целью оценки запасов подз вод и добычи, на уч недр ООО "Спартан" г.Воронеж" </t>
  </si>
  <si>
    <t>ООО "ПОЛЯРИС-ПЛЮС"</t>
  </si>
  <si>
    <t>За проведение гос.экспертизы подсчета запасов подземных вод на терр.ВЗУ ООО Полярис-Плюс в д.Барынино Рузского р-на МО</t>
  </si>
  <si>
    <t xml:space="preserve">Плата за подсчет запасов пв за АО "ОЭЗ ППТ "Калуга" ИНН 4024014024 согл. дог.20-2019 по об:Геол.изуч.недр с целью поиска и оценки запасов пресн.подз. вод на участке недр АО "ОЭЗ ППТ "Калуга". НДС не облагается.
</t>
  </si>
  <si>
    <t>ФГАУ "ОК "Рублево-Успенский"</t>
  </si>
  <si>
    <t>04911202051016000120;Государственная пошлина</t>
  </si>
  <si>
    <t>ООО "РАЕВО ГОЛЬФ"</t>
  </si>
  <si>
    <t>ООО "КИРЕЕВСКИЙ СОЛЕПРОМЫСЕЛ"</t>
  </si>
  <si>
    <t xml:space="preserve">Госпошлина. Плата за проведение гос.экспертизы запасов каменной соли участка Комсомольский в Киреевском р-не Тульской области, </t>
  </si>
  <si>
    <t>Общество с ограниченной ответственностью "КОННЫЙ ПАРК"</t>
  </si>
  <si>
    <t>госпошлина.Плата за проведение гос. экспертизы запасов подземных вод на участке недр ООО"Конный Парк",расположенном в с.п.Молоковское,д.Орлово,Ленинского г.о.Московской облбщество с ограниченной ответственностью "КОННЫЙ ПАРК"</t>
  </si>
  <si>
    <t>Госпошлина.Плата за проведение гос. экспертизы подсчета запасов подземных вод на водозаборе ООО Проект-Девелопмент в с/п Софьинское Раменского района МО</t>
  </si>
  <si>
    <t>ООО "Объединенные коммунальные системы"</t>
  </si>
  <si>
    <t>УФК по Калужской области (АО "ОЭЗ ППТ "Калуга", лс 41376Э78560)</t>
  </si>
  <si>
    <t>л/с 41376Э78560 (0810 002Идент00000000000000000000)Госпошлина.Плата за пров.гос.эскп. зап.полез.ископ.:Геол.изуч.недр с целью поисков и оцен.запасов прес. подз.вод на учас.недр АО "ОЭЗ ППТ "Калуга"(4024014024)</t>
  </si>
  <si>
    <t>ОС СТЕКЛОВОЛОКНО АКЦИОНЕРНОЕ ОБЩЕСТВО//601506;РОССИЯ,ВЛАДИМИРСКАЯ ОБЛ.,,Г.ГУСЬ-ХРУСТАЛЬНЫЙ,УЛ.ТРАНСПОРТНАЯ,Д.33</t>
  </si>
  <si>
    <t>ООО "КАРАВЕЛЛА"</t>
  </si>
  <si>
    <t>За проведение гос. экспертизы подсчета запасов подземных вод на территории ВЗУ ООО КАРАВЕЛЛА вблизи д. Хоругвино г.о. Солнечногорск МО</t>
  </si>
  <si>
    <t>НП "ОЛЬХОВКА"</t>
  </si>
  <si>
    <t>За проведение гос. экспертизы подсчета запасов подземных вод на территории ВЗУ НП "ОЛЬХОВКА" в д. Большое Сареево Одинцовского г.о. МО</t>
  </si>
  <si>
    <t>ТСЖ "Грюнвальд"</t>
  </si>
  <si>
    <t>АО "СПЕЦИАЛИЗИРОВАННЫЙ ЗАСТРОЙЩИК ПКС ДЕВЕЛОПМЕНТ"</t>
  </si>
  <si>
    <t xml:space="preserve">Госпошлина. Плата за проведение государственной экспертизы отчёта "Геологическое изучение недр иразведочные раб с целью оценки запасов питьевых подземных вод на участке недр АО СЗ ПКС Дев., НДС не облагается
</t>
  </si>
  <si>
    <t>АО "ЭКЗ" р/с 40702810600261003488 в Ф-Л БАНКА ГПБ (АО) "УРАЛЬСКИЙ"</t>
  </si>
  <si>
    <t xml:space="preserve">Госпошлина за проведение гос.экспертизы запасов полезн. ископ. Развед. работы с целью переоц. запас.подземн. вод на участке недр АО"ЭКЗ"Кольчугинского МПВ в г.Кольчугино Кольчуг р-на Владим.обл </t>
  </si>
  <si>
    <t>ФГАУ "ОК "Рублёво-Успенский"</t>
  </si>
  <si>
    <t xml:space="preserve">ПроведГосЭкспертизыПодсчетаЗапасовПодземВодНаТерритФГАУ ОК "Рублёво-Успенский ВблизиНасел Пунктов :д.Маслово,д.Жуковка,с.Усово,д.Солослово,п.Николина гора,с.Успенское-2,Одинц. рай-на МО Без НДСДляФБУ"ГКЗ"
</t>
  </si>
  <si>
    <t>Госпошлина.Плата за провед. государственной экспертизы отчета по теме:"Разведка (переоценка запасов)" пресных подземных вод на уч. действ. ВЗУ №6 АО"ВОДОКАНАЛ", располож. по адресу: МО,г.Красногорск,мкр.Опалиха"</t>
  </si>
  <si>
    <t>да</t>
  </si>
  <si>
    <t xml:space="preserve">Госпошлина.Доплата за экспертизу отчета и запасов полезных ископаемых по объекту"Разведка формовочных песков на участке Чулковское(С-З часть)Раменского р-на МО" Лиц МСК№06607 ТЭ от 15.02.18 Без НДС
</t>
  </si>
  <si>
    <t xml:space="preserve">Госпошлина.Доплата за экспертизу материалов ТЭО постоянных развед.кондиций по объекту"Разведка формовочных песков на участке Чулковское(С-З часть)Раменского р-на МО" Лиц МСК№06607 ТЭ от 15.02.18 Без НДС
</t>
  </si>
  <si>
    <t xml:space="preserve">За провед. гос.экспертизы подсчета запасов подз. вод на тер-рии 4-х ВЗУ ЗАО "ТРОПАРЕВО" вбл. н.п. Юрьево, Тропарево, Каржень в Можайском районе МО, НДС не облагается. Для ФБУ "ГКЗ"
</t>
  </si>
  <si>
    <t xml:space="preserve">За проведение гос. экспертизы подсчета запасов подземных вод на территории ООО "РАЕВО ГОЛЬФ" вблизи д.Раево Одинцовского района Московской области, .Для ФБУ "ГКЗ". НДС не облагается.
</t>
  </si>
  <si>
    <t xml:space="preserve">За провед.гос.экспертизы запасов объект "Разв.питьев.подземн.вод на уч-х недр действ-х водозаборов ООО "ВДК", н.п.Ботеево, Иванково, г.Фурманов Фурмановск.р-н Ивановск.обл"(на 01.04.20)ИВА 00148 ВЭ </t>
  </si>
  <si>
    <t xml:space="preserve">Госпошлина. Плата за проведение гос. экспертизы ЗАПАСОВ по отчету: Геол.изуч. с целью поиск. и оценки запасов МППВ на уч. недр ТСЖ "Грюнвальд" расп. вблизи р.п. Заречье Одинцов р-на МО. </t>
  </si>
  <si>
    <t>Госпошлина за проведение гос. экспертизы запасов ПИ - Разведка в целях переоценки запасов пресных   подземных вод на участке недр      водозабора АО ОС Стекловолокно расположенного в г. Гусь-Хрустальны</t>
  </si>
  <si>
    <t>п\п</t>
  </si>
  <si>
    <t xml:space="preserve">ООО "БМКК" </t>
  </si>
  <si>
    <t>ЗАО "СПЕЦЭНЕРГО"</t>
  </si>
  <si>
    <t>УВ № 009/1 от 31.03.2020</t>
  </si>
  <si>
    <t>ООО "ЭкоНиваАгро"</t>
  </si>
  <si>
    <t>ООО "АИП-ФОСФАТЫ"</t>
  </si>
  <si>
    <t>ООО "ГК "Специалист"</t>
  </si>
  <si>
    <t>з/в от 15.04.2020 № 11</t>
  </si>
  <si>
    <t>по п/п от 19.11.2018 № 1394</t>
  </si>
  <si>
    <t>вх.от 04.12.2020  №11745</t>
  </si>
  <si>
    <t>МУП МУП БРЯНСКГОРВОДОКАНАЛ</t>
  </si>
  <si>
    <t>ООО "Авангард"</t>
  </si>
  <si>
    <t>з/в от 17.04.2020 № 12</t>
  </si>
  <si>
    <t>по п/п от 11.03.2020 № 1264</t>
  </si>
  <si>
    <t>СМ. :з/в от 09.07.20 №24</t>
  </si>
  <si>
    <t xml:space="preserve">по п/п 822138 от 13.07.2020 </t>
  </si>
  <si>
    <t>МУП "Водоканал"</t>
  </si>
  <si>
    <t>ООО "Белая птица - Курск"</t>
  </si>
  <si>
    <t>з/в от 24.04.2020 № 13</t>
  </si>
  <si>
    <t>по п/п от 22.01.2020 № 31</t>
  </si>
  <si>
    <t>ООО "ТМК"</t>
  </si>
  <si>
    <t>Общество с ограниченной ответственностью "Тамбовский бекон"</t>
  </si>
  <si>
    <r>
      <t xml:space="preserve">Сведения о поступлении платы за проведение государственной экспертизы запасов по Центрнедра за </t>
    </r>
    <r>
      <rPr>
        <b/>
        <sz val="10"/>
        <color theme="1"/>
        <rFont val="Times New Roman"/>
        <family val="1"/>
        <charset val="204"/>
      </rPr>
      <t>Апрель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месяц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2020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года</t>
    </r>
  </si>
  <si>
    <t>Итого за день</t>
  </si>
  <si>
    <t xml:space="preserve">Марьинская. Экспертиза запасов подземных вод </t>
  </si>
  <si>
    <t xml:space="preserve">Натальинская. Экспертиза запасов подземных вод </t>
  </si>
  <si>
    <t xml:space="preserve">Ефремовская. Экспертиза запасов подземных вод </t>
  </si>
  <si>
    <t>з/в от 29.04.2020 № 15</t>
  </si>
  <si>
    <t>по п/п 2 от 13.03.2020</t>
  </si>
  <si>
    <t>по п/п 1 от 13.03.2020</t>
  </si>
  <si>
    <t xml:space="preserve">ПР Новотроицкий. Экспертиза запасов подземных вод </t>
  </si>
  <si>
    <t xml:space="preserve">Сергиевская. Экспертиза запасов подземных вод </t>
  </si>
  <si>
    <t>ООО "Брянская мясная компания"</t>
  </si>
  <si>
    <t>УВ. № 011 от 08.05.2020</t>
  </si>
  <si>
    <t>ООО "УК "Межегейуголь"</t>
  </si>
  <si>
    <t>ООО НИКА-ПЕТРОТЭК</t>
  </si>
  <si>
    <t xml:space="preserve">Плата за проведение гос. экспертизы ЗАПАСОВ полезных ископаемых по обьекту: Поиски и оценка запасов подземных вод на участке недр ООО "НИКА-ПЕТРОТЭК" в г.Семилуки Воронеж.обл. НДС не облагается
</t>
  </si>
  <si>
    <t>ООО "ВЕСТА-НМ"</t>
  </si>
  <si>
    <t xml:space="preserve">Проведение гос.экспертизы запасов полезных ископаемых:Геологический отчет"Разведка ОПИ-песков строит.и ПГП на месторождении "Игнатовское Северное"площадью 26,7га в Дмитровском ГО  Моск.обл." 
НДС не облагается
</t>
  </si>
  <si>
    <t xml:space="preserve">Проведение гос.экспертизы запасов полезных ископаемых:ТЭО" Разведка ОПИ -песков строит.и ПГП на месторождении "Игнатовское Северное"площадью 26,7га в Дмитровском ГО  Моск.обл." 
НДС не облагается.
</t>
  </si>
  <si>
    <t>ООО "МПЗ РЕМИТ"</t>
  </si>
  <si>
    <t>Госпошлина - переоценка запасов подземных вод на участке недр ООО "мясоперерабатывающий завод "Ремит" в г.Подольске МО Без налога (НДС)</t>
  </si>
  <si>
    <t>25.05.2020 </t>
  </si>
  <si>
    <t>АО "Рождественский карьер"</t>
  </si>
  <si>
    <t xml:space="preserve">04911202051016000120;Госпошлина за док. и мат. по подсчету запасов полезных ископаемых выявленных месторожд. полезных ископаемых. </t>
  </si>
  <si>
    <t>з/в от 25.05.2020 № 18</t>
  </si>
  <si>
    <t>по п/п  от . .2020</t>
  </si>
  <si>
    <t>Акционерное общество "Тамбовская сетевая компания"</t>
  </si>
  <si>
    <t>з/в от 26.05.2020 № 17/1</t>
  </si>
  <si>
    <t>по п/п291 от 17.02.2020</t>
  </si>
  <si>
    <t>АО "Мосводоканал"</t>
  </si>
  <si>
    <t>Плата за проведение гос.экспертизы - Геологическое изучение недр и разведка с целью оценки ЗПВ на участке АО 'Мосводоканал" вблизи д.Бабенки поселения Вороновское г.Москвы (01)</t>
  </si>
  <si>
    <t xml:space="preserve">Госпошлина. Плата за проведение гос. экспертизы ЗАПАСОВ полезных ископаемых, геологич., экономич. и экологич. информации о предоставляемых в пользование участков недр по лицензии КЗЛ 14886 ТЭ, НДС не облагается
</t>
  </si>
  <si>
    <t xml:space="preserve">За проведение гос. экспертизы подсчета запасов подземных вод на территории ООО "РАЕВО ГОЛЬФ" вблизи д.Раево Одинцовского района Московской области, конт.тел.:0-000-000-00-00.Для ФБУ "ГКЗ". НДС не облагается.
</t>
  </si>
  <si>
    <t xml:space="preserve">04911202051016000120;Госпошлина за док. и мат. по технико-экономическому обоснованию кондиций для подсчета запасов ТПИ в недрах. Без НДС
</t>
  </si>
  <si>
    <t xml:space="preserve">Госп.за пров.гос.эксп.зап.полезн.ископ.-Развед.раб.на уч.Юго-Вост.Увар.месторожд.для обеспеч.водоснабж.г.Уварово Тамб.обл. Сумма 40000-00 Без налога (НДС)
</t>
  </si>
  <si>
    <r>
      <t xml:space="preserve">Сведения о поступлении платы за проведение государственной экспертизы запасов по Центрнедра </t>
    </r>
    <r>
      <rPr>
        <b/>
        <sz val="10"/>
        <color theme="1"/>
        <rFont val="Times New Roman"/>
        <family val="1"/>
        <charset val="204"/>
      </rPr>
      <t>за май месяц 2020 года</t>
    </r>
  </si>
  <si>
    <t xml:space="preserve">Госпошлина гос. эксп, по подсч. зап. "Поиски о оценка извест. для пищевой (сах.) пром. Северо-Крутогорском уч. в Краснинском р-не Липецкой обл." Лицензия ЛПЦ 00307 от 05.08.2015. НДС не облагается.
</t>
  </si>
  <si>
    <t xml:space="preserve">Госпошлина гос. эксп, ТЭО для подсч. зап. "Поиски о оценка извест. для пищевой (сах.) пром. Северо-Крутогорском уч. в Краснинском р-не Липецкой обл." Лицензия ЛПЦ 00307 от 05.08.2015. НДС не облагается.
</t>
  </si>
  <si>
    <t>ПАО Молочный Комбинат "Воронежский"</t>
  </si>
  <si>
    <t xml:space="preserve">Плата за провед.гос.экспертизы ЗАПАСОВ подземных вод для водоснабжения  ПАО МК Воронежский "Калачеевский сырзавод",Без налога (НДС)
</t>
  </si>
  <si>
    <t>ООО "НОРТСА"</t>
  </si>
  <si>
    <t>Госпошлина за проведение гос.экспертизы подсчета полдземных вод на территории ООО "Нортса" вблизи д.Лапино Одинцовского района Московской области.Для ФБУ "ГКЗ"</t>
  </si>
  <si>
    <t>ЗАО "КОРОЛЕВСКАЯ ОХОТА"</t>
  </si>
  <si>
    <t>Госпошлина. Плата за проведение гос. экспертизы ЗАПАСОВ полезных ископ. Разведка пресных подземных вод на участке недр вблизи д.Калистово в Лотошинском р-не Московской обл.</t>
  </si>
  <si>
    <t>ОАО "Белмолпродукт"</t>
  </si>
  <si>
    <t xml:space="preserve">Госпошлина за проведение гос. эксперт запасов недр для водозабора расположенной в юго-восточной части г .Белгорода для водоснабжения ОАО Белмолпродукт  
НДС не облагается
</t>
  </si>
  <si>
    <r>
      <t xml:space="preserve">МУП "ГТС"    </t>
    </r>
    <r>
      <rPr>
        <sz val="8"/>
        <color theme="1"/>
        <rFont val="Times New Roman"/>
        <family val="1"/>
        <charset val="204"/>
      </rPr>
      <t>р/с40602810100490011944 в Ф-Л БАНКА ГПБ (АО) "ЦЕНТРАЛЬНО-ЧЕРНОЗЕМНЫЙ"</t>
    </r>
  </si>
  <si>
    <t xml:space="preserve">Госпошлина. Плата за проведение экспертизы ЗАПАСОВ полезных ископаемых - Разведочные работы с целью переоценки запасов пресных подземных вод на уч. подземных вод Курчатовский.  Сумма 40000-00 Без налога (
НДС)
</t>
  </si>
  <si>
    <t xml:space="preserve">Госпошлина. 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участков недр. 
НДС не облагается.
</t>
  </si>
  <si>
    <t>ООО "КПК РЕСУРС"</t>
  </si>
  <si>
    <t>Проведение гос.экспертизы запасов полезных ископаемых: Геологический отчет "Поиски и оценка месторождения песков строительных и песчано-гравийных пород на участке "Гришино</t>
  </si>
  <si>
    <t>МУП "Водоканал"  г.Подольска</t>
  </si>
  <si>
    <t>Госпошлина.Проведение эксперт ЗАПАСОВ вод на водозаборе  в пос Дубровицы Г о Подольск МО Недропользователь МУП "Водоканал" г Подольска</t>
  </si>
  <si>
    <t xml:space="preserve">Проведение гос.экспертизы запасов полезных ископаемых: ТЭО "Поиски и оценка месторождения песков строительных и песчано-гравийных пород на участке "Гришино-2" в Дмитровском </t>
  </si>
  <si>
    <t>ДНП "Золотой БОР"</t>
  </si>
  <si>
    <t>04911202051016000120;Госпошлина. Плата за проведение гос.экспертизы. Оценка зап-в пресных п.в. на водо-ре из двух скв-н ДНП Золотой Бор, расположенного в д. Раково Солнечногорского р-на Московской обл</t>
  </si>
  <si>
    <t xml:space="preserve">04911202051016000120;Госпошлина. Плата за проведение гос.экспертизы зап-в подземных вод на участке недр ФКУ "В/ч 52583" г. Чехов-2, г.о. Чехов, Московской области </t>
  </si>
  <si>
    <t>ООО "РославльМясо"</t>
  </si>
  <si>
    <t>Госпошлина.Плата за госэксперт.объект эксп."Геолог.изуч.для поиска и оценки запасов пресн.подз.вод на участке недрООО"РославльМясо" в д.Колпеница Рославльского р-на Смол.обл.</t>
  </si>
  <si>
    <t xml:space="preserve">Госпошлина. Плата за проведение гос.экспертизы запасов полезных ископаемых: Геолог.изучение недр с целью поисков и оценки запасов пресных вод на участке недр АО "ОЭЗ ППТ "Калуга". </t>
  </si>
  <si>
    <t>зв 27 от 14.07.20</t>
  </si>
  <si>
    <t>пп от 17.07.20 № 332930</t>
  </si>
  <si>
    <t xml:space="preserve">Госпошлина. Оценка запасов пресных подз. вод для водообесп. системы ППД З-Эргинского нефтяного местор. по лицензия ХМН 03505 ВЭ от 13.11.2018, Гос.рег. N71100-20-5395 тел. 8(3467) 396-234 
НДС не облагается
</t>
  </si>
  <si>
    <t>вх. от 02.12.2020 № 11666</t>
  </si>
  <si>
    <t>ООО "Тропарево"</t>
  </si>
  <si>
    <t xml:space="preserve">Плата за проведение гос.экспертизы подсчета зап-в подземных вод на территории пяти ВЗУ ЗАО "Тропарево" в Можайском районе Московской области Без НДС
</t>
  </si>
  <si>
    <r>
      <t xml:space="preserve">Сведения о поступлении платы за проведение государственной экспертизы запасов по Центрнедра </t>
    </r>
    <r>
      <rPr>
        <b/>
        <sz val="10"/>
        <color theme="1"/>
        <rFont val="Times New Roman"/>
        <family val="1"/>
        <charset val="204"/>
      </rPr>
      <t>за июнь месяц 2020 года</t>
    </r>
  </si>
  <si>
    <t>на возврат:</t>
  </si>
  <si>
    <t>п 288/20 от 08.06.20 (?)</t>
  </si>
  <si>
    <t>НА возврат письмо 01-08/1582 от 28.07.20 ответ от 03.08.2020</t>
  </si>
  <si>
    <r>
      <rPr>
        <sz val="8"/>
        <color rgb="FFC00000"/>
        <rFont val="Times New Roman"/>
        <family val="1"/>
        <charset val="204"/>
      </rPr>
      <t xml:space="preserve">!!! </t>
    </r>
    <r>
      <rPr>
        <sz val="8"/>
        <color theme="1"/>
        <rFont val="Times New Roman"/>
        <family val="1"/>
        <charset val="204"/>
      </rPr>
      <t xml:space="preserve"> п/п 2360 --- от 26.06.2020</t>
    </r>
  </si>
  <si>
    <t>НА возврат письмо 02-15/98 от 28.07.20 ответ от 03.08.20, зв 30 от 12.08.20</t>
  </si>
  <si>
    <r>
      <t xml:space="preserve">Сведения о поступлении платы за проведение государственной экспертизы запасов </t>
    </r>
    <r>
      <rPr>
        <b/>
        <sz val="10"/>
        <color theme="1"/>
        <rFont val="Times New Roman"/>
        <family val="1"/>
        <charset val="204"/>
      </rPr>
      <t>по Центрнедра за ДЕКАБРЬ месяц 2020 года</t>
    </r>
  </si>
  <si>
    <t>ООО "ЭкоЭксперт"</t>
  </si>
  <si>
    <t xml:space="preserve">Госпошлина. Проведение экспертизы ЗАПАСОВ вод на водозаборе в пос. Дубровицы г.о. ПодольскМО. Недропользователь МУП "Водоканал"г. Подольск 
НДС не облагается.
</t>
  </si>
  <si>
    <t>ОАО "Токаревская птицефабрика"</t>
  </si>
  <si>
    <t xml:space="preserve">За проведение гос экспертизы запасов полезных ископаемых на участках недр Северотокаревский,Южнотокаревский и Элеваторный Сумма 40000-00 Без НДС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</si>
</sst>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р_.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6"/>
      <name val="Arial Cyr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color theme="1"/>
      <name val="Times New Roman"/>
      <family val="1"/>
      <charset val="204"/>
    </font>
    <font>
      <sz val="6"/>
      <name val="Arial Cyr"/>
      <family val="2"/>
      <charset val="204"/>
    </font>
    <font>
      <b/>
      <sz val="6"/>
      <name val="Arial Cyr"/>
      <charset val="204"/>
    </font>
    <font>
      <i/>
      <sz val="8"/>
      <color indexed="12"/>
      <name val="Arial Cyr"/>
      <charset val="204"/>
    </font>
    <font>
      <sz val="8"/>
      <color rgb="FFC00000"/>
      <name val="Times New Roman"/>
      <family val="1"/>
      <charset val="204"/>
    </font>
    <font>
      <i/>
      <sz val="8"/>
      <color indexed="10"/>
      <name val="Arial Cyr"/>
      <charset val="204"/>
    </font>
    <font>
      <sz val="10"/>
      <color rgb="FFFF0000"/>
      <name val="Arial Cyr"/>
      <charset val="204"/>
    </font>
    <font>
      <b/>
      <i/>
      <sz val="8"/>
      <color theme="1"/>
      <name val="Times New Roman"/>
      <family val="1"/>
      <charset val="204"/>
    </font>
    <font>
      <b/>
      <i/>
      <sz val="10"/>
      <color theme="5"/>
      <name val="Times New Roman"/>
      <family val="1"/>
      <charset val="204"/>
    </font>
    <font>
      <sz val="10"/>
      <color theme="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i/>
      <sz val="8"/>
      <color theme="3"/>
      <name val="Times New Roman"/>
      <family val="1"/>
      <charset val="204"/>
    </font>
    <font>
      <b/>
      <i/>
      <sz val="8"/>
      <color rgb="FF7030A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i/>
      <sz val="12"/>
      <color rgb="FFC00000"/>
      <name val="Times New Roman"/>
      <family val="1"/>
      <charset val="204"/>
    </font>
    <font>
      <b/>
      <i/>
      <sz val="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7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3"/>
      <name val="Times New Roman"/>
      <family val="1"/>
      <charset val="204"/>
    </font>
    <font>
      <b/>
      <i/>
      <sz val="10"/>
      <color theme="3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i/>
      <sz val="8"/>
      <color rgb="FFC00000"/>
      <name val="Times New Roman"/>
      <family val="1"/>
      <charset val="204"/>
    </font>
    <font>
      <i/>
      <sz val="8"/>
      <color theme="3"/>
      <name val="Times New Roman"/>
      <family val="1"/>
      <charset val="204"/>
    </font>
    <font>
      <sz val="12"/>
      <color theme="3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8"/>
      <color theme="1"/>
      <name val="Calibri"/>
      <family val="2"/>
      <scheme val="minor"/>
    </font>
    <font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75">
    <xf numFmtId="0" fontId="0" fillId="0" borderId="0" xfId="0"/>
    <xf numFmtId="0" fontId="2" fillId="0" borderId="0" xfId="2" applyBorder="1"/>
    <xf numFmtId="0" fontId="2" fillId="0" borderId="0" xfId="2" applyFont="1" applyAlignment="1">
      <alignment horizontal="left" vertical="top" wrapText="1"/>
    </xf>
    <xf numFmtId="0" fontId="3" fillId="0" borderId="0" xfId="2" applyFont="1" applyAlignment="1">
      <alignment vertical="top" wrapText="1"/>
    </xf>
    <xf numFmtId="0" fontId="2" fillId="0" borderId="0" xfId="2" applyAlignment="1">
      <alignment horizontal="center"/>
    </xf>
    <xf numFmtId="0" fontId="5" fillId="0" borderId="0" xfId="0" applyFont="1"/>
    <xf numFmtId="0" fontId="2" fillId="0" borderId="0" xfId="2" applyFill="1" applyBorder="1"/>
    <xf numFmtId="0" fontId="2" fillId="0" borderId="0" xfId="2" applyFont="1" applyFill="1" applyAlignment="1">
      <alignment horizontal="left" vertical="top" wrapText="1"/>
    </xf>
    <xf numFmtId="0" fontId="3" fillId="0" borderId="0" xfId="2" applyFont="1" applyFill="1" applyAlignment="1">
      <alignment vertical="top" wrapText="1"/>
    </xf>
    <xf numFmtId="0" fontId="2" fillId="0" borderId="0" xfId="2" applyFill="1" applyAlignment="1">
      <alignment horizontal="center"/>
    </xf>
    <xf numFmtId="0" fontId="6" fillId="0" borderId="0" xfId="2" applyFont="1" applyFill="1" applyAlignment="1">
      <alignment horizontal="center"/>
    </xf>
    <xf numFmtId="4" fontId="2" fillId="0" borderId="0" xfId="2" applyNumberFormat="1" applyFill="1" applyAlignment="1">
      <alignment horizontal="right"/>
    </xf>
    <xf numFmtId="0" fontId="3" fillId="0" borderId="0" xfId="2" applyFont="1" applyFill="1" applyAlignment="1">
      <alignment horizontal="center" vertical="top" wrapText="1"/>
    </xf>
    <xf numFmtId="0" fontId="7" fillId="0" borderId="0" xfId="2" applyFont="1" applyFill="1" applyAlignment="1">
      <alignment horizontal="center"/>
    </xf>
    <xf numFmtId="4" fontId="7" fillId="0" borderId="0" xfId="2" applyNumberFormat="1" applyFont="1" applyFill="1" applyAlignment="1">
      <alignment horizontal="right"/>
    </xf>
    <xf numFmtId="0" fontId="5" fillId="0" borderId="0" xfId="0" applyFont="1" applyBorder="1"/>
    <xf numFmtId="0" fontId="9" fillId="0" borderId="0" xfId="0" applyFont="1" applyBorder="1"/>
    <xf numFmtId="0" fontId="9" fillId="0" borderId="0" xfId="0" applyFont="1"/>
    <xf numFmtId="0" fontId="2" fillId="0" borderId="13" xfId="2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4" fontId="2" fillId="0" borderId="13" xfId="2" applyNumberFormat="1" applyFill="1" applyBorder="1" applyAlignment="1"/>
    <xf numFmtId="0" fontId="2" fillId="0" borderId="1" xfId="2" applyFont="1" applyFill="1" applyBorder="1"/>
    <xf numFmtId="0" fontId="2" fillId="2" borderId="14" xfId="2" applyFont="1" applyFill="1" applyBorder="1" applyAlignment="1">
      <alignment vertical="top" wrapText="1"/>
    </xf>
    <xf numFmtId="0" fontId="12" fillId="2" borderId="14" xfId="2" applyFont="1" applyFill="1" applyBorder="1" applyAlignment="1">
      <alignment vertical="top" wrapText="1"/>
    </xf>
    <xf numFmtId="14" fontId="2" fillId="2" borderId="14" xfId="2" applyNumberFormat="1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13" fillId="0" borderId="0" xfId="0" applyFont="1" applyBorder="1"/>
    <xf numFmtId="0" fontId="2" fillId="2" borderId="15" xfId="2" applyFont="1" applyFill="1" applyBorder="1" applyAlignment="1">
      <alignment vertical="top" wrapText="1"/>
    </xf>
    <xf numFmtId="0" fontId="3" fillId="2" borderId="15" xfId="2" applyFont="1" applyFill="1" applyBorder="1" applyAlignment="1">
      <alignment horizontal="center" vertical="center" wrapText="1"/>
    </xf>
    <xf numFmtId="14" fontId="2" fillId="2" borderId="15" xfId="2" applyNumberFormat="1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4" fillId="4" borderId="16" xfId="2" applyFont="1" applyFill="1" applyBorder="1" applyAlignment="1">
      <alignment vertical="top" wrapText="1"/>
    </xf>
    <xf numFmtId="0" fontId="3" fillId="4" borderId="16" xfId="2" applyFont="1" applyFill="1" applyBorder="1" applyAlignment="1">
      <alignment vertical="top" wrapText="1"/>
    </xf>
    <xf numFmtId="14" fontId="4" fillId="4" borderId="16" xfId="2" applyNumberFormat="1" applyFont="1" applyFill="1" applyBorder="1" applyAlignment="1">
      <alignment horizontal="center"/>
    </xf>
    <xf numFmtId="0" fontId="4" fillId="4" borderId="16" xfId="2" applyFont="1" applyFill="1" applyBorder="1" applyAlignment="1">
      <alignment horizontal="center"/>
    </xf>
    <xf numFmtId="0" fontId="9" fillId="4" borderId="0" xfId="0" applyFont="1" applyFill="1" applyBorder="1"/>
    <xf numFmtId="0" fontId="9" fillId="4" borderId="0" xfId="0" applyFont="1" applyFill="1"/>
    <xf numFmtId="0" fontId="4" fillId="4" borderId="1" xfId="2" applyFont="1" applyFill="1" applyBorder="1" applyAlignment="1">
      <alignment vertical="top" wrapText="1"/>
    </xf>
    <xf numFmtId="0" fontId="3" fillId="4" borderId="1" xfId="2" applyFont="1" applyFill="1" applyBorder="1" applyAlignment="1">
      <alignment vertical="top" wrapText="1"/>
    </xf>
    <xf numFmtId="14" fontId="4" fillId="4" borderId="1" xfId="2" applyNumberFormat="1" applyFont="1" applyFill="1" applyBorder="1" applyAlignment="1">
      <alignment horizontal="center"/>
    </xf>
    <xf numFmtId="0" fontId="4" fillId="4" borderId="1" xfId="2" applyFont="1" applyFill="1" applyBorder="1" applyAlignment="1">
      <alignment horizontal="center"/>
    </xf>
    <xf numFmtId="0" fontId="4" fillId="4" borderId="14" xfId="2" applyFont="1" applyFill="1" applyBorder="1" applyAlignment="1">
      <alignment vertical="top" wrapText="1"/>
    </xf>
    <xf numFmtId="0" fontId="2" fillId="4" borderId="14" xfId="2" applyFont="1" applyFill="1" applyBorder="1" applyAlignment="1">
      <alignment vertical="top" wrapText="1"/>
    </xf>
    <xf numFmtId="14" fontId="4" fillId="4" borderId="14" xfId="2" applyNumberFormat="1" applyFont="1" applyFill="1" applyBorder="1" applyAlignment="1">
      <alignment horizontal="center"/>
    </xf>
    <xf numFmtId="0" fontId="4" fillId="4" borderId="14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left" vertical="top" wrapText="1"/>
    </xf>
    <xf numFmtId="0" fontId="14" fillId="2" borderId="16" xfId="2" applyFont="1" applyFill="1" applyBorder="1" applyAlignment="1">
      <alignment vertical="top" wrapText="1"/>
    </xf>
    <xf numFmtId="14" fontId="2" fillId="2" borderId="16" xfId="2" applyNumberFormat="1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vertical="top" wrapText="1"/>
    </xf>
    <xf numFmtId="14" fontId="2" fillId="2" borderId="1" xfId="2" applyNumberFormat="1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2" fillId="0" borderId="16" xfId="2" applyFont="1" applyFill="1" applyBorder="1"/>
    <xf numFmtId="0" fontId="2" fillId="2" borderId="14" xfId="2" applyFont="1" applyFill="1" applyBorder="1" applyAlignment="1">
      <alignment horizontal="left" vertical="top" wrapText="1"/>
    </xf>
    <xf numFmtId="0" fontId="2" fillId="2" borderId="16" xfId="2" applyFont="1" applyFill="1" applyBorder="1" applyAlignment="1">
      <alignment vertical="top" wrapText="1"/>
    </xf>
    <xf numFmtId="0" fontId="4" fillId="4" borderId="14" xfId="2" applyFont="1" applyFill="1" applyBorder="1" applyAlignment="1">
      <alignment horizontal="left" vertical="top" wrapText="1"/>
    </xf>
    <xf numFmtId="0" fontId="6" fillId="0" borderId="1" xfId="2" applyFont="1" applyFill="1" applyBorder="1"/>
    <xf numFmtId="0" fontId="6" fillId="2" borderId="16" xfId="2" applyFont="1" applyFill="1" applyBorder="1" applyAlignment="1">
      <alignment horizontal="left" vertical="top" wrapText="1"/>
    </xf>
    <xf numFmtId="0" fontId="6" fillId="2" borderId="16" xfId="2" applyFont="1" applyFill="1" applyBorder="1" applyAlignment="1">
      <alignment vertical="top" wrapText="1"/>
    </xf>
    <xf numFmtId="14" fontId="6" fillId="2" borderId="16" xfId="2" applyNumberFormat="1" applyFont="1" applyFill="1" applyBorder="1" applyAlignment="1">
      <alignment horizontal="center"/>
    </xf>
    <xf numFmtId="0" fontId="6" fillId="2" borderId="16" xfId="2" applyFont="1" applyFill="1" applyBorder="1" applyAlignment="1">
      <alignment horizontal="center"/>
    </xf>
    <xf numFmtId="4" fontId="6" fillId="2" borderId="16" xfId="2" applyNumberFormat="1" applyFont="1" applyFill="1" applyBorder="1" applyAlignment="1"/>
    <xf numFmtId="0" fontId="2" fillId="0" borderId="1" xfId="2" applyFont="1" applyBorder="1"/>
    <xf numFmtId="0" fontId="4" fillId="0" borderId="16" xfId="2" applyFont="1" applyBorder="1" applyAlignment="1">
      <alignment vertical="top" wrapText="1"/>
    </xf>
    <xf numFmtId="0" fontId="3" fillId="0" borderId="10" xfId="2" applyFont="1" applyBorder="1" applyAlignment="1">
      <alignment vertical="top" wrapText="1"/>
    </xf>
    <xf numFmtId="0" fontId="8" fillId="0" borderId="10" xfId="2" applyFont="1" applyBorder="1" applyAlignment="1">
      <alignment horizontal="center"/>
    </xf>
    <xf numFmtId="14" fontId="11" fillId="0" borderId="16" xfId="2" applyNumberFormat="1" applyFont="1" applyFill="1" applyBorder="1" applyAlignment="1">
      <alignment horizontal="right"/>
    </xf>
    <xf numFmtId="4" fontId="2" fillId="2" borderId="16" xfId="2" applyNumberFormat="1" applyFont="1" applyFill="1" applyBorder="1" applyAlignment="1"/>
    <xf numFmtId="4" fontId="2" fillId="2" borderId="14" xfId="2" applyNumberFormat="1" applyFont="1" applyFill="1" applyBorder="1" applyAlignment="1"/>
    <xf numFmtId="4" fontId="2" fillId="2" borderId="15" xfId="2" applyNumberFormat="1" applyFont="1" applyFill="1" applyBorder="1" applyAlignment="1"/>
    <xf numFmtId="4" fontId="4" fillId="2" borderId="16" xfId="2" applyNumberFormat="1" applyFont="1" applyFill="1" applyBorder="1" applyAlignment="1"/>
    <xf numFmtId="4" fontId="4" fillId="2" borderId="1" xfId="2" applyNumberFormat="1" applyFont="1" applyFill="1" applyBorder="1" applyAlignment="1"/>
    <xf numFmtId="4" fontId="4" fillId="2" borderId="14" xfId="2" applyNumberFormat="1" applyFont="1" applyFill="1" applyBorder="1" applyAlignment="1"/>
    <xf numFmtId="4" fontId="2" fillId="2" borderId="1" xfId="2" applyNumberFormat="1" applyFont="1" applyFill="1" applyBorder="1" applyAlignment="1"/>
    <xf numFmtId="4" fontId="15" fillId="2" borderId="16" xfId="2" applyNumberFormat="1" applyFont="1" applyFill="1" applyBorder="1" applyAlignment="1"/>
    <xf numFmtId="4" fontId="2" fillId="2" borderId="17" xfId="2" applyNumberFormat="1" applyFont="1" applyFill="1" applyBorder="1" applyAlignment="1"/>
    <xf numFmtId="0" fontId="2" fillId="2" borderId="15" xfId="2" applyFont="1" applyFill="1" applyBorder="1" applyAlignment="1">
      <alignment horizontal="left" vertical="top" wrapText="1"/>
    </xf>
    <xf numFmtId="0" fontId="2" fillId="2" borderId="17" xfId="2" applyFont="1" applyFill="1" applyBorder="1" applyAlignment="1">
      <alignment horizontal="left" vertical="top" wrapText="1"/>
    </xf>
    <xf numFmtId="0" fontId="2" fillId="2" borderId="17" xfId="2" applyFont="1" applyFill="1" applyBorder="1" applyAlignment="1">
      <alignment vertical="top" wrapText="1"/>
    </xf>
    <xf numFmtId="14" fontId="2" fillId="2" borderId="17" xfId="2" applyNumberFormat="1" applyFont="1" applyFill="1" applyBorder="1" applyAlignment="1">
      <alignment horizontal="center"/>
    </xf>
    <xf numFmtId="0" fontId="2" fillId="2" borderId="17" xfId="2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5" fontId="5" fillId="0" borderId="0" xfId="0" applyNumberFormat="1" applyFont="1" applyAlignment="1">
      <alignment horizontal="right"/>
    </xf>
    <xf numFmtId="0" fontId="19" fillId="0" borderId="1" xfId="0" applyFont="1" applyBorder="1" applyAlignment="1">
      <alignment horizontal="center" vertical="center" wrapText="1" shrinkToFit="1"/>
    </xf>
    <xf numFmtId="165" fontId="19" fillId="0" borderId="1" xfId="0" applyNumberFormat="1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165" fontId="5" fillId="2" borderId="14" xfId="0" applyNumberFormat="1" applyFont="1" applyFill="1" applyBorder="1" applyAlignment="1">
      <alignment horizontal="right" vertical="center" wrapText="1" shrinkToFit="1"/>
    </xf>
    <xf numFmtId="4" fontId="2" fillId="5" borderId="19" xfId="2" applyNumberFormat="1" applyFont="1" applyFill="1" applyBorder="1" applyAlignment="1"/>
    <xf numFmtId="0" fontId="2" fillId="2" borderId="18" xfId="2" applyFont="1" applyFill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center" wrapText="1" shrinkToFit="1"/>
    </xf>
    <xf numFmtId="165" fontId="5" fillId="2" borderId="16" xfId="0" applyNumberFormat="1" applyFont="1" applyFill="1" applyBorder="1" applyAlignment="1">
      <alignment horizontal="right" vertical="center" wrapText="1" shrinkToFit="1"/>
    </xf>
    <xf numFmtId="165" fontId="5" fillId="2" borderId="1" xfId="0" applyNumberFormat="1" applyFont="1" applyFill="1" applyBorder="1" applyAlignment="1">
      <alignment horizontal="right" vertical="center" wrapText="1" shrinkToFit="1"/>
    </xf>
    <xf numFmtId="0" fontId="4" fillId="4" borderId="17" xfId="2" applyFont="1" applyFill="1" applyBorder="1" applyAlignment="1">
      <alignment horizontal="left" vertical="top" wrapText="1"/>
    </xf>
    <xf numFmtId="0" fontId="19" fillId="4" borderId="17" xfId="0" applyFont="1" applyFill="1" applyBorder="1" applyAlignment="1">
      <alignment horizontal="center" vertical="center" wrapText="1" shrinkToFit="1"/>
    </xf>
    <xf numFmtId="14" fontId="19" fillId="4" borderId="14" xfId="0" applyNumberFormat="1" applyFont="1" applyFill="1" applyBorder="1" applyAlignment="1">
      <alignment horizontal="center" vertical="center" wrapText="1" shrinkToFit="1"/>
    </xf>
    <xf numFmtId="165" fontId="19" fillId="2" borderId="14" xfId="0" applyNumberFormat="1" applyFont="1" applyFill="1" applyBorder="1" applyAlignment="1">
      <alignment horizontal="right" vertical="center" wrapText="1" shrinkToFit="1"/>
    </xf>
    <xf numFmtId="4" fontId="3" fillId="5" borderId="19" xfId="2" applyNumberFormat="1" applyFont="1" applyFill="1" applyBorder="1" applyAlignment="1"/>
    <xf numFmtId="0" fontId="23" fillId="4" borderId="20" xfId="0" applyFont="1" applyFill="1" applyBorder="1" applyAlignment="1">
      <alignment vertical="center"/>
    </xf>
    <xf numFmtId="0" fontId="19" fillId="4" borderId="15" xfId="0" applyFont="1" applyFill="1" applyBorder="1" applyAlignment="1">
      <alignment horizontal="center" vertical="center" wrapText="1" shrinkToFit="1"/>
    </xf>
    <xf numFmtId="0" fontId="24" fillId="4" borderId="15" xfId="0" applyFont="1" applyFill="1" applyBorder="1" applyAlignment="1">
      <alignment horizontal="center" vertical="center" wrapText="1" shrinkToFit="1"/>
    </xf>
    <xf numFmtId="14" fontId="19" fillId="4" borderId="15" xfId="0" applyNumberFormat="1" applyFont="1" applyFill="1" applyBorder="1" applyAlignment="1">
      <alignment horizontal="center" vertical="center" wrapText="1" shrinkToFit="1"/>
    </xf>
    <xf numFmtId="165" fontId="19" fillId="2" borderId="15" xfId="0" applyNumberFormat="1" applyFont="1" applyFill="1" applyBorder="1" applyAlignment="1">
      <alignment horizontal="right" vertical="center" wrapText="1" shrinkToFit="1"/>
    </xf>
    <xf numFmtId="4" fontId="3" fillId="4" borderId="21" xfId="2" applyNumberFormat="1" applyFont="1" applyFill="1" applyBorder="1" applyAlignment="1"/>
    <xf numFmtId="0" fontId="25" fillId="0" borderId="15" xfId="0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14" fontId="5" fillId="0" borderId="15" xfId="0" applyNumberFormat="1" applyFont="1" applyBorder="1" applyAlignment="1">
      <alignment horizontal="center" vertical="center" wrapText="1" shrinkToFit="1"/>
    </xf>
    <xf numFmtId="165" fontId="26" fillId="2" borderId="15" xfId="0" applyNumberFormat="1" applyFont="1" applyFill="1" applyBorder="1" applyAlignment="1">
      <alignment horizontal="right" vertical="center" wrapText="1" shrinkToFit="1"/>
    </xf>
    <xf numFmtId="4" fontId="3" fillId="5" borderId="21" xfId="2" applyNumberFormat="1" applyFont="1" applyFill="1" applyBorder="1" applyAlignment="1"/>
    <xf numFmtId="165" fontId="5" fillId="2" borderId="15" xfId="0" applyNumberFormat="1" applyFont="1" applyFill="1" applyBorder="1" applyAlignment="1">
      <alignment horizontal="right" vertical="center" wrapText="1" shrinkToFit="1"/>
    </xf>
    <xf numFmtId="164" fontId="9" fillId="0" borderId="0" xfId="1" applyFont="1" applyBorder="1"/>
    <xf numFmtId="164" fontId="9" fillId="0" borderId="0" xfId="1" applyFont="1"/>
    <xf numFmtId="0" fontId="20" fillId="6" borderId="15" xfId="0" applyFont="1" applyFill="1" applyBorder="1" applyAlignment="1">
      <alignment horizontal="left" vertical="center" wrapText="1" shrinkToFit="1"/>
    </xf>
    <xf numFmtId="0" fontId="5" fillId="6" borderId="15" xfId="0" applyFont="1" applyFill="1" applyBorder="1" applyAlignment="1">
      <alignment horizontal="center" vertical="center" wrapText="1" shrinkToFit="1"/>
    </xf>
    <xf numFmtId="14" fontId="5" fillId="6" borderId="15" xfId="0" applyNumberFormat="1" applyFont="1" applyFill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left" vertical="center" wrapText="1" shrinkToFit="1"/>
    </xf>
    <xf numFmtId="14" fontId="5" fillId="0" borderId="16" xfId="0" applyNumberFormat="1" applyFont="1" applyBorder="1" applyAlignment="1">
      <alignment horizontal="center" vertical="center" wrapText="1" shrinkToFit="1"/>
    </xf>
    <xf numFmtId="165" fontId="29" fillId="2" borderId="16" xfId="0" applyNumberFormat="1" applyFont="1" applyFill="1" applyBorder="1" applyAlignment="1">
      <alignment horizontal="right" vertical="center" wrapText="1" shrinkToFit="1"/>
    </xf>
    <xf numFmtId="0" fontId="30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14" fontId="5" fillId="0" borderId="17" xfId="0" applyNumberFormat="1" applyFont="1" applyBorder="1" applyAlignment="1">
      <alignment horizontal="center" vertical="center" wrapText="1" shrinkToFit="1"/>
    </xf>
    <xf numFmtId="165" fontId="29" fillId="2" borderId="17" xfId="0" applyNumberFormat="1" applyFont="1" applyFill="1" applyBorder="1" applyAlignment="1">
      <alignment horizontal="right" vertical="center" wrapText="1" shrinkToFit="1"/>
    </xf>
    <xf numFmtId="0" fontId="20" fillId="0" borderId="17" xfId="0" applyFont="1" applyBorder="1" applyAlignment="1">
      <alignment horizontal="left" vertical="center" wrapText="1" shrinkToFit="1"/>
    </xf>
    <xf numFmtId="165" fontId="5" fillId="2" borderId="17" xfId="0" applyNumberFormat="1" applyFont="1" applyFill="1" applyBorder="1" applyAlignment="1">
      <alignment horizontal="right" vertical="center" wrapText="1" shrinkToFit="1"/>
    </xf>
    <xf numFmtId="0" fontId="24" fillId="4" borderId="16" xfId="0" applyFont="1" applyFill="1" applyBorder="1" applyAlignment="1">
      <alignment horizontal="left" vertical="center" wrapText="1" shrinkToFit="1"/>
    </xf>
    <xf numFmtId="0" fontId="5" fillId="4" borderId="16" xfId="0" applyFont="1" applyFill="1" applyBorder="1" applyAlignment="1">
      <alignment horizontal="center" vertical="center" wrapText="1" shrinkToFit="1"/>
    </xf>
    <xf numFmtId="14" fontId="19" fillId="4" borderId="16" xfId="0" applyNumberFormat="1" applyFont="1" applyFill="1" applyBorder="1" applyAlignment="1">
      <alignment horizontal="center" vertical="center" wrapText="1" shrinkToFit="1"/>
    </xf>
    <xf numFmtId="165" fontId="19" fillId="2" borderId="16" xfId="0" applyNumberFormat="1" applyFont="1" applyFill="1" applyBorder="1" applyAlignment="1">
      <alignment horizontal="right" vertical="center" wrapText="1" shrinkToFit="1"/>
    </xf>
    <xf numFmtId="0" fontId="16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left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14" fontId="5" fillId="0" borderId="14" xfId="0" applyNumberFormat="1" applyFont="1" applyBorder="1" applyAlignment="1">
      <alignment horizontal="center" vertical="center" wrapText="1" shrinkToFit="1"/>
    </xf>
    <xf numFmtId="0" fontId="24" fillId="4" borderId="15" xfId="0" applyFont="1" applyFill="1" applyBorder="1" applyAlignment="1">
      <alignment horizontal="left" vertical="center" wrapText="1" shrinkToFit="1"/>
    </xf>
    <xf numFmtId="0" fontId="5" fillId="4" borderId="15" xfId="0" applyFont="1" applyFill="1" applyBorder="1" applyAlignment="1">
      <alignment horizontal="center" vertical="center" wrapText="1" shrinkToFit="1"/>
    </xf>
    <xf numFmtId="14" fontId="24" fillId="4" borderId="15" xfId="0" applyNumberFormat="1" applyFont="1" applyFill="1" applyBorder="1" applyAlignment="1">
      <alignment horizontal="center" vertical="center" wrapText="1" shrinkToFit="1"/>
    </xf>
    <xf numFmtId="165" fontId="24" fillId="2" borderId="15" xfId="0" applyNumberFormat="1" applyFont="1" applyFill="1" applyBorder="1" applyAlignment="1">
      <alignment horizontal="right" vertical="center" wrapText="1" shrinkToFit="1"/>
    </xf>
    <xf numFmtId="4" fontId="3" fillId="5" borderId="20" xfId="2" applyNumberFormat="1" applyFont="1" applyFill="1" applyBorder="1" applyAlignment="1"/>
    <xf numFmtId="0" fontId="9" fillId="0" borderId="6" xfId="0" applyFont="1" applyBorder="1"/>
    <xf numFmtId="0" fontId="25" fillId="0" borderId="14" xfId="0" applyFont="1" applyBorder="1" applyAlignment="1">
      <alignment horizontal="left" vertical="center" wrapText="1" shrinkToFit="1"/>
    </xf>
    <xf numFmtId="0" fontId="25" fillId="0" borderId="13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14" fontId="5" fillId="0" borderId="13" xfId="0" applyNumberFormat="1" applyFont="1" applyBorder="1" applyAlignment="1">
      <alignment horizontal="center" vertical="center" wrapText="1" shrinkToFit="1"/>
    </xf>
    <xf numFmtId="165" fontId="5" fillId="2" borderId="13" xfId="0" applyNumberFormat="1" applyFont="1" applyFill="1" applyBorder="1" applyAlignment="1">
      <alignment horizontal="right" vertical="center" wrapText="1" shrinkToFit="1"/>
    </xf>
    <xf numFmtId="0" fontId="25" fillId="7" borderId="14" xfId="0" applyFont="1" applyFill="1" applyBorder="1" applyAlignment="1">
      <alignment horizontal="left" vertical="center" wrapText="1" shrinkToFit="1"/>
    </xf>
    <xf numFmtId="0" fontId="5" fillId="7" borderId="14" xfId="0" applyFont="1" applyFill="1" applyBorder="1" applyAlignment="1">
      <alignment horizontal="center" vertical="center" wrapText="1" shrinkToFit="1"/>
    </xf>
    <xf numFmtId="14" fontId="5" fillId="7" borderId="14" xfId="0" applyNumberFormat="1" applyFont="1" applyFill="1" applyBorder="1" applyAlignment="1">
      <alignment horizontal="center" vertical="center" wrapText="1" shrinkToFit="1"/>
    </xf>
    <xf numFmtId="165" fontId="9" fillId="5" borderId="19" xfId="0" applyNumberFormat="1" applyFont="1" applyFill="1" applyBorder="1"/>
    <xf numFmtId="0" fontId="5" fillId="0" borderId="18" xfId="0" applyFont="1" applyBorder="1" applyAlignment="1">
      <alignment horizontal="left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14" fontId="5" fillId="0" borderId="18" xfId="0" applyNumberFormat="1" applyFont="1" applyBorder="1" applyAlignment="1">
      <alignment horizontal="center" vertical="center" wrapText="1" shrinkToFit="1"/>
    </xf>
    <xf numFmtId="165" fontId="5" fillId="2" borderId="18" xfId="0" applyNumberFormat="1" applyFont="1" applyFill="1" applyBorder="1" applyAlignment="1">
      <alignment horizontal="right" vertical="center" wrapText="1" shrinkToFit="1"/>
    </xf>
    <xf numFmtId="0" fontId="5" fillId="3" borderId="1" xfId="0" applyFont="1" applyFill="1" applyBorder="1" applyAlignment="1">
      <alignment horizontal="center" vertical="center" wrapText="1" shrinkToFit="1"/>
    </xf>
    <xf numFmtId="14" fontId="5" fillId="3" borderId="1" xfId="0" applyNumberFormat="1" applyFont="1" applyFill="1" applyBorder="1" applyAlignment="1">
      <alignment horizontal="center" vertical="center" wrapText="1" shrinkToFit="1"/>
    </xf>
    <xf numFmtId="0" fontId="31" fillId="0" borderId="14" xfId="0" applyFont="1" applyBorder="1" applyAlignment="1">
      <alignment horizontal="center" vertical="center" wrapText="1" shrinkToFit="1"/>
    </xf>
    <xf numFmtId="0" fontId="32" fillId="0" borderId="16" xfId="0" applyFont="1" applyBorder="1" applyAlignment="1">
      <alignment horizontal="center" vertical="center" wrapText="1" shrinkToFit="1"/>
    </xf>
    <xf numFmtId="165" fontId="5" fillId="0" borderId="16" xfId="0" applyNumberFormat="1" applyFont="1" applyBorder="1" applyAlignment="1">
      <alignment horizontal="right" vertical="center" wrapText="1" shrinkToFit="1"/>
    </xf>
    <xf numFmtId="165" fontId="5" fillId="0" borderId="1" xfId="0" applyNumberFormat="1" applyFont="1" applyBorder="1" applyAlignment="1">
      <alignment horizontal="right" vertical="center" wrapText="1" shrinkToFit="1"/>
    </xf>
    <xf numFmtId="0" fontId="19" fillId="0" borderId="5" xfId="0" applyFont="1" applyBorder="1" applyAlignment="1">
      <alignment horizontal="right" vertical="center" wrapText="1" shrinkToFit="1"/>
    </xf>
    <xf numFmtId="14" fontId="5" fillId="0" borderId="1" xfId="0" applyNumberFormat="1" applyFont="1" applyBorder="1" applyAlignment="1">
      <alignment vertical="center" wrapText="1" shrinkToFit="1"/>
    </xf>
    <xf numFmtId="165" fontId="19" fillId="5" borderId="1" xfId="0" applyNumberFormat="1" applyFont="1" applyFill="1" applyBorder="1" applyAlignment="1">
      <alignment horizontal="right" vertical="center" wrapText="1" shrinkToFit="1"/>
    </xf>
    <xf numFmtId="0" fontId="19" fillId="0" borderId="0" xfId="0" applyFont="1" applyBorder="1" applyAlignment="1">
      <alignment horizontal="right" vertical="center" wrapText="1" shrinkToFit="1"/>
    </xf>
    <xf numFmtId="14" fontId="33" fillId="0" borderId="1" xfId="0" applyNumberFormat="1" applyFont="1" applyBorder="1" applyAlignment="1">
      <alignment horizontal="right" vertical="center" wrapText="1" shrinkToFit="1"/>
    </xf>
    <xf numFmtId="165" fontId="22" fillId="0" borderId="1" xfId="0" applyNumberFormat="1" applyFont="1" applyBorder="1" applyAlignment="1">
      <alignment horizontal="right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0" fontId="20" fillId="0" borderId="0" xfId="0" applyFont="1" applyAlignment="1">
      <alignment horizontal="center"/>
    </xf>
    <xf numFmtId="0" fontId="20" fillId="0" borderId="13" xfId="0" applyFont="1" applyBorder="1" applyAlignment="1">
      <alignment horizontal="center" vertical="center" wrapText="1" shrinkToFit="1"/>
    </xf>
    <xf numFmtId="0" fontId="20" fillId="0" borderId="18" xfId="0" applyFont="1" applyBorder="1" applyAlignment="1">
      <alignment horizontal="center" vertical="center" wrapText="1" shrinkToFit="1"/>
    </xf>
    <xf numFmtId="0" fontId="2" fillId="2" borderId="17" xfId="2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 shrinkToFit="1"/>
    </xf>
    <xf numFmtId="0" fontId="24" fillId="4" borderId="17" xfId="0" applyFont="1" applyFill="1" applyBorder="1" applyAlignment="1">
      <alignment horizontal="center" vertical="center" wrapText="1" shrinkToFit="1"/>
    </xf>
    <xf numFmtId="0" fontId="20" fillId="0" borderId="15" xfId="0" applyFont="1" applyBorder="1" applyAlignment="1">
      <alignment horizontal="center" vertical="center" wrapText="1" shrinkToFit="1"/>
    </xf>
    <xf numFmtId="0" fontId="20" fillId="6" borderId="15" xfId="0" applyFont="1" applyFill="1" applyBorder="1" applyAlignment="1">
      <alignment horizontal="center" vertical="center" wrapText="1" shrinkToFit="1"/>
    </xf>
    <xf numFmtId="0" fontId="20" fillId="0" borderId="17" xfId="0" applyFont="1" applyBorder="1" applyAlignment="1">
      <alignment horizontal="center" vertical="center" wrapText="1" shrinkToFit="1"/>
    </xf>
    <xf numFmtId="0" fontId="24" fillId="4" borderId="16" xfId="0" applyFont="1" applyFill="1" applyBorder="1" applyAlignment="1">
      <alignment horizontal="center" vertical="center" wrapText="1" shrinkToFit="1"/>
    </xf>
    <xf numFmtId="0" fontId="20" fillId="0" borderId="14" xfId="0" applyFont="1" applyBorder="1" applyAlignment="1">
      <alignment horizontal="center" vertical="center" wrapText="1" shrinkToFit="1"/>
    </xf>
    <xf numFmtId="0" fontId="20" fillId="7" borderId="14" xfId="0" applyFont="1" applyFill="1" applyBorder="1" applyAlignment="1">
      <alignment horizontal="center" vertical="center" wrapText="1" shrinkToFit="1"/>
    </xf>
    <xf numFmtId="0" fontId="20" fillId="3" borderId="1" xfId="0" applyFont="1" applyFill="1" applyBorder="1" applyAlignment="1">
      <alignment horizontal="center" vertical="center" wrapText="1" shrinkToFit="1"/>
    </xf>
    <xf numFmtId="0" fontId="20" fillId="0" borderId="22" xfId="0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horizontal="center" vertical="center" wrapText="1" shrinkToFit="1"/>
    </xf>
    <xf numFmtId="0" fontId="20" fillId="0" borderId="5" xfId="0" applyFont="1" applyBorder="1" applyAlignment="1">
      <alignment horizontal="center" vertical="center" wrapText="1" shrinkToFit="1"/>
    </xf>
    <xf numFmtId="0" fontId="24" fillId="0" borderId="5" xfId="0" applyFont="1" applyBorder="1" applyAlignment="1">
      <alignment horizontal="center" vertical="center" wrapText="1" shrinkToFit="1"/>
    </xf>
    <xf numFmtId="0" fontId="24" fillId="0" borderId="0" xfId="0" applyFont="1" applyBorder="1" applyAlignment="1">
      <alignment horizontal="center" vertical="center" wrapText="1" shrinkToFit="1"/>
    </xf>
    <xf numFmtId="0" fontId="34" fillId="0" borderId="0" xfId="0" applyFont="1"/>
    <xf numFmtId="0" fontId="20" fillId="3" borderId="1" xfId="0" applyFont="1" applyFill="1" applyBorder="1" applyAlignment="1">
      <alignment horizontal="left" vertical="center" wrapText="1" shrinkToFit="1"/>
    </xf>
    <xf numFmtId="0" fontId="2" fillId="0" borderId="1" xfId="2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right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35" fillId="0" borderId="0" xfId="0" applyFont="1" applyAlignment="1">
      <alignment horizontal="right"/>
    </xf>
    <xf numFmtId="165" fontId="5" fillId="0" borderId="0" xfId="0" applyNumberFormat="1" applyFont="1"/>
    <xf numFmtId="0" fontId="24" fillId="0" borderId="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165" fontId="5" fillId="0" borderId="14" xfId="0" applyNumberFormat="1" applyFont="1" applyBorder="1" applyAlignment="1">
      <alignment vertical="center" wrapText="1" shrinkToFit="1"/>
    </xf>
    <xf numFmtId="165" fontId="35" fillId="0" borderId="19" xfId="0" applyNumberFormat="1" applyFont="1" applyBorder="1" applyAlignment="1">
      <alignment horizontal="right"/>
    </xf>
    <xf numFmtId="0" fontId="19" fillId="0" borderId="17" xfId="0" applyFont="1" applyBorder="1" applyAlignment="1">
      <alignment horizontal="center" vertical="center" wrapText="1" shrinkToFit="1"/>
    </xf>
    <xf numFmtId="0" fontId="21" fillId="0" borderId="17" xfId="0" applyFont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wrapText="1" shrinkToFit="1"/>
    </xf>
    <xf numFmtId="14" fontId="19" fillId="0" borderId="17" xfId="0" applyNumberFormat="1" applyFont="1" applyBorder="1" applyAlignment="1">
      <alignment horizontal="center" vertical="center" wrapText="1" shrinkToFit="1"/>
    </xf>
    <xf numFmtId="165" fontId="29" fillId="0" borderId="17" xfId="0" applyNumberFormat="1" applyFont="1" applyBorder="1" applyAlignment="1">
      <alignment vertical="center" wrapText="1" shrinkToFit="1"/>
    </xf>
    <xf numFmtId="165" fontId="35" fillId="0" borderId="23" xfId="0" applyNumberFormat="1" applyFont="1" applyBorder="1" applyAlignment="1">
      <alignment horizontal="right"/>
    </xf>
    <xf numFmtId="0" fontId="9" fillId="0" borderId="16" xfId="0" applyFont="1" applyBorder="1" applyAlignment="1">
      <alignment horizontal="center" vertical="center" wrapText="1" shrinkToFit="1"/>
    </xf>
    <xf numFmtId="165" fontId="5" fillId="0" borderId="16" xfId="0" applyNumberFormat="1" applyFont="1" applyBorder="1" applyAlignment="1">
      <alignment vertical="center" wrapText="1" shrinkToFit="1"/>
    </xf>
    <xf numFmtId="0" fontId="19" fillId="0" borderId="16" xfId="0" applyFont="1" applyBorder="1" applyAlignment="1">
      <alignment horizontal="center" vertical="center" wrapText="1" shrinkToFit="1"/>
    </xf>
    <xf numFmtId="0" fontId="21" fillId="0" borderId="16" xfId="0" applyFont="1" applyBorder="1" applyAlignment="1">
      <alignment horizontal="center" vertical="center" wrapText="1" shrinkToFit="1"/>
    </xf>
    <xf numFmtId="0" fontId="24" fillId="0" borderId="16" xfId="0" applyFont="1" applyBorder="1" applyAlignment="1">
      <alignment horizontal="center" vertical="center" wrapText="1" shrinkToFit="1"/>
    </xf>
    <xf numFmtId="14" fontId="19" fillId="0" borderId="1" xfId="0" applyNumberFormat="1" applyFont="1" applyBorder="1" applyAlignment="1">
      <alignment horizontal="center" vertical="center" wrapText="1" shrinkToFit="1"/>
    </xf>
    <xf numFmtId="165" fontId="29" fillId="0" borderId="1" xfId="0" applyNumberFormat="1" applyFont="1" applyBorder="1" applyAlignment="1">
      <alignment vertical="center" wrapText="1" shrinkToFit="1"/>
    </xf>
    <xf numFmtId="165" fontId="5" fillId="0" borderId="1" xfId="0" applyNumberFormat="1" applyFont="1" applyBorder="1" applyAlignment="1">
      <alignment vertical="center" wrapText="1" shrinkToFit="1"/>
    </xf>
    <xf numFmtId="0" fontId="5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165" fontId="29" fillId="0" borderId="16" xfId="0" applyNumberFormat="1" applyFont="1" applyBorder="1" applyAlignment="1">
      <alignment vertical="center" wrapText="1" shrinkToFit="1"/>
    </xf>
    <xf numFmtId="0" fontId="38" fillId="0" borderId="1" xfId="0" applyFont="1" applyBorder="1" applyAlignment="1">
      <alignment horizontal="center" vertical="center"/>
    </xf>
    <xf numFmtId="165" fontId="29" fillId="0" borderId="14" xfId="0" applyNumberFormat="1" applyFont="1" applyBorder="1" applyAlignment="1">
      <alignment vertical="center" wrapText="1" shrinkToFit="1"/>
    </xf>
    <xf numFmtId="165" fontId="35" fillId="0" borderId="0" xfId="0" applyNumberFormat="1" applyFont="1" applyAlignment="1">
      <alignment horizontal="right"/>
    </xf>
    <xf numFmtId="0" fontId="22" fillId="0" borderId="1" xfId="0" applyFont="1" applyBorder="1" applyAlignment="1">
      <alignment horizontal="right"/>
    </xf>
    <xf numFmtId="165" fontId="22" fillId="0" borderId="1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right" vertical="distributed"/>
    </xf>
    <xf numFmtId="0" fontId="32" fillId="0" borderId="0" xfId="0" applyFont="1" applyAlignment="1">
      <alignment horizontal="left" vertical="center" wrapText="1"/>
    </xf>
    <xf numFmtId="0" fontId="5" fillId="0" borderId="0" xfId="0" applyFont="1" applyAlignment="1"/>
    <xf numFmtId="0" fontId="5" fillId="8" borderId="16" xfId="0" applyFont="1" applyFill="1" applyBorder="1" applyAlignment="1">
      <alignment horizontal="left" vertical="center" wrapText="1" shrinkToFit="1"/>
    </xf>
    <xf numFmtId="0" fontId="32" fillId="0" borderId="16" xfId="0" applyFont="1" applyBorder="1" applyAlignment="1">
      <alignment horizontal="left" vertical="center" wrapText="1" shrinkToFit="1"/>
    </xf>
    <xf numFmtId="165" fontId="5" fillId="3" borderId="1" xfId="0" applyNumberFormat="1" applyFont="1" applyFill="1" applyBorder="1" applyAlignment="1">
      <alignment vertical="center" wrapText="1" shrinkToFit="1"/>
    </xf>
    <xf numFmtId="0" fontId="5" fillId="8" borderId="17" xfId="0" applyFont="1" applyFill="1" applyBorder="1" applyAlignment="1">
      <alignment horizontal="left" vertical="center" wrapText="1" shrinkToFit="1"/>
    </xf>
    <xf numFmtId="0" fontId="32" fillId="0" borderId="17" xfId="0" applyFont="1" applyBorder="1" applyAlignment="1">
      <alignment horizontal="left" vertical="center" wrapText="1" shrinkToFit="1"/>
    </xf>
    <xf numFmtId="165" fontId="5" fillId="3" borderId="14" xfId="0" applyNumberFormat="1" applyFont="1" applyFill="1" applyBorder="1" applyAlignment="1">
      <alignment vertical="center" wrapText="1" shrinkToFit="1"/>
    </xf>
    <xf numFmtId="165" fontId="9" fillId="5" borderId="19" xfId="0" applyNumberFormat="1" applyFont="1" applyFill="1" applyBorder="1" applyAlignment="1">
      <alignment horizontal="right" vertical="distributed"/>
    </xf>
    <xf numFmtId="0" fontId="5" fillId="8" borderId="15" xfId="0" applyFont="1" applyFill="1" applyBorder="1" applyAlignment="1">
      <alignment horizontal="left" vertical="center" wrapText="1" shrinkToFit="1"/>
    </xf>
    <xf numFmtId="0" fontId="32" fillId="0" borderId="15" xfId="0" applyFont="1" applyBorder="1" applyAlignment="1">
      <alignment horizontal="left" vertical="center" wrapText="1" shrinkToFit="1"/>
    </xf>
    <xf numFmtId="165" fontId="5" fillId="3" borderId="15" xfId="0" applyNumberFormat="1" applyFont="1" applyFill="1" applyBorder="1" applyAlignment="1">
      <alignment vertical="center" wrapText="1" shrinkToFit="1"/>
    </xf>
    <xf numFmtId="165" fontId="9" fillId="5" borderId="21" xfId="0" applyNumberFormat="1" applyFont="1" applyFill="1" applyBorder="1" applyAlignment="1">
      <alignment horizontal="right" vertical="distributed"/>
    </xf>
    <xf numFmtId="165" fontId="5" fillId="3" borderId="16" xfId="0" applyNumberFormat="1" applyFont="1" applyFill="1" applyBorder="1" applyAlignment="1">
      <alignment vertical="center" wrapText="1" shrinkToFit="1"/>
    </xf>
    <xf numFmtId="0" fontId="39" fillId="8" borderId="15" xfId="0" applyFont="1" applyFill="1" applyBorder="1" applyAlignment="1">
      <alignment horizontal="left" vertical="center" wrapText="1" shrinkToFit="1"/>
    </xf>
    <xf numFmtId="165" fontId="40" fillId="3" borderId="15" xfId="0" applyNumberFormat="1" applyFont="1" applyFill="1" applyBorder="1" applyAlignment="1">
      <alignment vertical="center" wrapText="1" shrinkToFit="1"/>
    </xf>
    <xf numFmtId="165" fontId="5" fillId="3" borderId="17" xfId="0" applyNumberFormat="1" applyFont="1" applyFill="1" applyBorder="1" applyAlignment="1">
      <alignment vertical="center" wrapText="1" shrinkToFit="1"/>
    </xf>
    <xf numFmtId="0" fontId="32" fillId="9" borderId="15" xfId="0" applyFont="1" applyFill="1" applyBorder="1" applyAlignment="1">
      <alignment horizontal="left" vertical="center" wrapText="1" shrinkToFit="1"/>
    </xf>
    <xf numFmtId="0" fontId="5" fillId="9" borderId="15" xfId="0" applyFont="1" applyFill="1" applyBorder="1" applyAlignment="1">
      <alignment horizontal="center" vertical="center" wrapText="1" shrinkToFit="1"/>
    </xf>
    <xf numFmtId="14" fontId="5" fillId="9" borderId="15" xfId="0" applyNumberFormat="1" applyFont="1" applyFill="1" applyBorder="1" applyAlignment="1">
      <alignment horizontal="center" vertical="center" wrapText="1" shrinkToFit="1"/>
    </xf>
    <xf numFmtId="165" fontId="9" fillId="9" borderId="21" xfId="0" applyNumberFormat="1" applyFont="1" applyFill="1" applyBorder="1" applyAlignment="1">
      <alignment horizontal="right" vertical="distributed"/>
    </xf>
    <xf numFmtId="0" fontId="5" fillId="9" borderId="0" xfId="0" applyFont="1" applyFill="1"/>
    <xf numFmtId="0" fontId="41" fillId="4" borderId="15" xfId="0" applyFont="1" applyFill="1" applyBorder="1" applyAlignment="1">
      <alignment horizontal="left" vertical="center" wrapText="1" shrinkToFit="1"/>
    </xf>
    <xf numFmtId="0" fontId="42" fillId="4" borderId="15" xfId="0" applyFont="1" applyFill="1" applyBorder="1" applyAlignment="1">
      <alignment horizontal="left" vertical="center" wrapText="1" shrinkToFit="1"/>
    </xf>
    <xf numFmtId="0" fontId="41" fillId="4" borderId="15" xfId="0" applyFont="1" applyFill="1" applyBorder="1" applyAlignment="1">
      <alignment horizontal="center" vertical="center" wrapText="1" shrinkToFit="1"/>
    </xf>
    <xf numFmtId="14" fontId="41" fillId="4" borderId="15" xfId="0" applyNumberFormat="1" applyFont="1" applyFill="1" applyBorder="1" applyAlignment="1">
      <alignment horizontal="center" vertical="center" wrapText="1" shrinkToFit="1"/>
    </xf>
    <xf numFmtId="165" fontId="43" fillId="4" borderId="15" xfId="0" applyNumberFormat="1" applyFont="1" applyFill="1" applyBorder="1" applyAlignment="1">
      <alignment vertical="center" wrapText="1" shrinkToFit="1"/>
    </xf>
    <xf numFmtId="165" fontId="9" fillId="2" borderId="21" xfId="0" applyNumberFormat="1" applyFont="1" applyFill="1" applyBorder="1" applyAlignment="1">
      <alignment horizontal="right" vertical="distributed"/>
    </xf>
    <xf numFmtId="0" fontId="5" fillId="2" borderId="0" xfId="0" applyFont="1" applyFill="1"/>
    <xf numFmtId="165" fontId="44" fillId="3" borderId="16" xfId="0" applyNumberFormat="1" applyFont="1" applyFill="1" applyBorder="1" applyAlignment="1">
      <alignment vertical="center" wrapText="1" shrinkToFit="1"/>
    </xf>
    <xf numFmtId="0" fontId="20" fillId="8" borderId="16" xfId="0" applyFont="1" applyFill="1" applyBorder="1" applyAlignment="1">
      <alignment horizontal="left" vertical="center" wrapText="1" shrinkToFit="1"/>
    </xf>
    <xf numFmtId="0" fontId="19" fillId="8" borderId="16" xfId="0" applyFont="1" applyFill="1" applyBorder="1" applyAlignment="1">
      <alignment horizontal="left" vertical="center" wrapText="1" shrinkToFit="1"/>
    </xf>
    <xf numFmtId="0" fontId="45" fillId="4" borderId="16" xfId="0" applyFont="1" applyFill="1" applyBorder="1" applyAlignment="1">
      <alignment horizontal="left" vertical="center" wrapText="1" shrinkToFit="1"/>
    </xf>
    <xf numFmtId="0" fontId="19" fillId="4" borderId="16" xfId="0" applyFont="1" applyFill="1" applyBorder="1" applyAlignment="1">
      <alignment horizontal="center" vertical="center" wrapText="1" shrinkToFit="1"/>
    </xf>
    <xf numFmtId="165" fontId="19" fillId="3" borderId="16" xfId="0" applyNumberFormat="1" applyFont="1" applyFill="1" applyBorder="1" applyAlignment="1">
      <alignment vertical="center" wrapText="1" shrinkToFit="1"/>
    </xf>
    <xf numFmtId="0" fontId="9" fillId="4" borderId="0" xfId="0" applyFont="1" applyFill="1" applyAlignment="1">
      <alignment horizontal="right" vertical="distributed"/>
    </xf>
    <xf numFmtId="0" fontId="5" fillId="4" borderId="0" xfId="0" applyFont="1" applyFill="1"/>
    <xf numFmtId="0" fontId="19" fillId="0" borderId="0" xfId="0" applyFont="1" applyBorder="1"/>
    <xf numFmtId="0" fontId="19" fillId="0" borderId="0" xfId="0" applyFont="1"/>
    <xf numFmtId="0" fontId="19" fillId="8" borderId="17" xfId="0" applyFont="1" applyFill="1" applyBorder="1" applyAlignment="1">
      <alignment horizontal="left" vertical="center" wrapText="1" shrinkToFit="1"/>
    </xf>
    <xf numFmtId="0" fontId="45" fillId="4" borderId="17" xfId="0" applyFont="1" applyFill="1" applyBorder="1" applyAlignment="1">
      <alignment horizontal="left" vertical="center" wrapText="1" shrinkToFit="1"/>
    </xf>
    <xf numFmtId="14" fontId="19" fillId="4" borderId="17" xfId="0" applyNumberFormat="1" applyFont="1" applyFill="1" applyBorder="1" applyAlignment="1">
      <alignment horizontal="center" vertical="center" wrapText="1" shrinkToFit="1"/>
    </xf>
    <xf numFmtId="165" fontId="19" fillId="3" borderId="17" xfId="0" applyNumberFormat="1" applyFont="1" applyFill="1" applyBorder="1" applyAlignment="1">
      <alignment vertical="center" wrapText="1" shrinkToFit="1"/>
    </xf>
    <xf numFmtId="165" fontId="9" fillId="4" borderId="19" xfId="0" applyNumberFormat="1" applyFont="1" applyFill="1" applyBorder="1" applyAlignment="1">
      <alignment horizontal="right" vertical="distributed"/>
    </xf>
    <xf numFmtId="0" fontId="20" fillId="3" borderId="16" xfId="0" applyFont="1" applyFill="1" applyBorder="1" applyAlignment="1">
      <alignment horizontal="left" vertical="center" wrapText="1" shrinkToFit="1"/>
    </xf>
    <xf numFmtId="0" fontId="46" fillId="0" borderId="16" xfId="0" applyFont="1" applyBorder="1" applyAlignment="1">
      <alignment horizontal="left" vertical="center" wrapText="1" shrinkToFit="1"/>
    </xf>
    <xf numFmtId="0" fontId="25" fillId="8" borderId="16" xfId="0" applyFont="1" applyFill="1" applyBorder="1" applyAlignment="1">
      <alignment horizontal="left" vertical="center" wrapText="1" shrinkToFit="1"/>
    </xf>
    <xf numFmtId="0" fontId="47" fillId="8" borderId="17" xfId="0" applyFont="1" applyFill="1" applyBorder="1" applyAlignment="1">
      <alignment horizontal="left" vertical="center" wrapText="1" shrinkToFit="1"/>
    </xf>
    <xf numFmtId="0" fontId="25" fillId="8" borderId="15" xfId="0" applyFont="1" applyFill="1" applyBorder="1" applyAlignment="1">
      <alignment horizontal="left" vertical="center" wrapText="1" shrinkToFit="1"/>
    </xf>
    <xf numFmtId="0" fontId="5" fillId="5" borderId="15" xfId="0" applyFont="1" applyFill="1" applyBorder="1" applyAlignment="1">
      <alignment horizontal="center" vertical="center" wrapText="1" shrinkToFit="1"/>
    </xf>
    <xf numFmtId="14" fontId="5" fillId="5" borderId="15" xfId="0" applyNumberFormat="1" applyFont="1" applyFill="1" applyBorder="1" applyAlignment="1">
      <alignment horizontal="center" vertical="center" wrapText="1" shrinkToFit="1"/>
    </xf>
    <xf numFmtId="0" fontId="25" fillId="8" borderId="17" xfId="0" applyFont="1" applyFill="1" applyBorder="1" applyAlignment="1">
      <alignment horizontal="left" vertical="center" wrapText="1" shrinkToFit="1"/>
    </xf>
    <xf numFmtId="0" fontId="48" fillId="0" borderId="0" xfId="0" applyFont="1" applyAlignment="1">
      <alignment horizontal="left" vertical="center" wrapText="1"/>
    </xf>
    <xf numFmtId="165" fontId="9" fillId="5" borderId="19" xfId="0" applyNumberFormat="1" applyFont="1" applyFill="1" applyBorder="1" applyAlignment="1">
      <alignment horizontal="right"/>
    </xf>
    <xf numFmtId="0" fontId="48" fillId="0" borderId="14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 shrinkToFit="1"/>
    </xf>
    <xf numFmtId="0" fontId="32" fillId="0" borderId="1" xfId="0" applyFont="1" applyBorder="1" applyAlignment="1">
      <alignment horizontal="left" vertical="center" wrapText="1" shrinkToFit="1"/>
    </xf>
    <xf numFmtId="165" fontId="32" fillId="0" borderId="1" xfId="0" applyNumberFormat="1" applyFont="1" applyBorder="1" applyAlignment="1">
      <alignment vertical="center" wrapText="1" shrinkToFit="1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3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19" fillId="0" borderId="5" xfId="0" applyFont="1" applyBorder="1" applyAlignment="1">
      <alignment horizontal="right" vertical="center" wrapText="1" shrinkToFi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 wrapText="1" shrinkToFit="1"/>
    </xf>
    <xf numFmtId="165" fontId="5" fillId="0" borderId="15" xfId="0" applyNumberFormat="1" applyFont="1" applyBorder="1" applyAlignment="1">
      <alignment vertical="center" wrapText="1" shrinkToFit="1"/>
    </xf>
    <xf numFmtId="165" fontId="35" fillId="0" borderId="21" xfId="0" applyNumberFormat="1" applyFont="1" applyBorder="1" applyAlignment="1">
      <alignment horizontal="right"/>
    </xf>
    <xf numFmtId="0" fontId="9" fillId="0" borderId="0" xfId="0" applyFont="1" applyAlignment="1"/>
    <xf numFmtId="0" fontId="21" fillId="0" borderId="0" xfId="0" applyFont="1" applyAlignment="1"/>
    <xf numFmtId="0" fontId="32" fillId="0" borderId="16" xfId="0" applyFont="1" applyBorder="1" applyAlignment="1">
      <alignment horizontal="left" vertical="top" wrapText="1" shrinkToFit="1"/>
    </xf>
    <xf numFmtId="0" fontId="32" fillId="0" borderId="17" xfId="0" applyFont="1" applyBorder="1" applyAlignment="1">
      <alignment horizontal="left" vertical="top" wrapText="1" shrinkToFit="1"/>
    </xf>
    <xf numFmtId="165" fontId="9" fillId="0" borderId="19" xfId="0" applyNumberFormat="1" applyFont="1" applyBorder="1" applyAlignment="1"/>
    <xf numFmtId="0" fontId="32" fillId="0" borderId="15" xfId="0" applyFont="1" applyBorder="1" applyAlignment="1">
      <alignment horizontal="left" vertical="top" wrapText="1" shrinkToFit="1"/>
    </xf>
    <xf numFmtId="165" fontId="9" fillId="0" borderId="21" xfId="0" applyNumberFormat="1" applyFont="1" applyBorder="1" applyAlignment="1"/>
    <xf numFmtId="0" fontId="32" fillId="4" borderId="15" xfId="0" applyFont="1" applyFill="1" applyBorder="1" applyAlignment="1">
      <alignment horizontal="left" vertical="top" wrapText="1" shrinkToFit="1"/>
    </xf>
    <xf numFmtId="14" fontId="5" fillId="4" borderId="15" xfId="0" applyNumberFormat="1" applyFont="1" applyFill="1" applyBorder="1" applyAlignment="1">
      <alignment horizontal="center" vertical="center" wrapText="1" shrinkToFit="1"/>
    </xf>
    <xf numFmtId="165" fontId="5" fillId="4" borderId="15" xfId="0" applyNumberFormat="1" applyFont="1" applyFill="1" applyBorder="1" applyAlignment="1">
      <alignment vertical="center" wrapText="1" shrinkToFit="1"/>
    </xf>
    <xf numFmtId="165" fontId="5" fillId="0" borderId="17" xfId="0" applyNumberFormat="1" applyFont="1" applyBorder="1" applyAlignment="1">
      <alignment vertical="center" wrapText="1" shrinkToFit="1"/>
    </xf>
    <xf numFmtId="0" fontId="48" fillId="0" borderId="0" xfId="0" applyNumberFormat="1" applyFont="1" applyAlignment="1">
      <alignment horizontal="left" vertical="center" wrapText="1"/>
    </xf>
    <xf numFmtId="0" fontId="48" fillId="0" borderId="1" xfId="0" applyNumberFormat="1" applyFont="1" applyBorder="1" applyAlignment="1">
      <alignment horizontal="left" vertical="center" wrapText="1"/>
    </xf>
    <xf numFmtId="0" fontId="5" fillId="4" borderId="17" xfId="0" applyFont="1" applyFill="1" applyBorder="1" applyAlignment="1">
      <alignment horizontal="center" vertical="center" wrapText="1" shrinkToFit="1"/>
    </xf>
    <xf numFmtId="0" fontId="32" fillId="4" borderId="14" xfId="0" applyNumberFormat="1" applyFont="1" applyFill="1" applyBorder="1" applyAlignment="1">
      <alignment horizontal="left" vertical="center" wrapText="1" shrinkToFit="1"/>
    </xf>
    <xf numFmtId="14" fontId="5" fillId="4" borderId="17" xfId="0" applyNumberFormat="1" applyFont="1" applyFill="1" applyBorder="1" applyAlignment="1">
      <alignment horizontal="center" vertical="center" wrapText="1" shrinkToFit="1"/>
    </xf>
    <xf numFmtId="165" fontId="29" fillId="4" borderId="17" xfId="0" applyNumberFormat="1" applyFont="1" applyFill="1" applyBorder="1" applyAlignment="1">
      <alignment vertical="center" wrapText="1" shrinkToFit="1"/>
    </xf>
    <xf numFmtId="165" fontId="9" fillId="4" borderId="19" xfId="0" applyNumberFormat="1" applyFont="1" applyFill="1" applyBorder="1" applyAlignment="1"/>
    <xf numFmtId="0" fontId="32" fillId="0" borderId="16" xfId="0" applyNumberFormat="1" applyFont="1" applyBorder="1" applyAlignment="1">
      <alignment horizontal="left" vertical="center" wrapText="1" shrinkToFit="1"/>
    </xf>
    <xf numFmtId="0" fontId="49" fillId="0" borderId="24" xfId="0" applyFont="1" applyBorder="1" applyAlignment="1">
      <alignment horizontal="center" vertical="center"/>
    </xf>
    <xf numFmtId="165" fontId="50" fillId="0" borderId="16" xfId="0" applyNumberFormat="1" applyFont="1" applyBorder="1" applyAlignment="1">
      <alignment vertical="center" wrapText="1" shrinkToFit="1"/>
    </xf>
    <xf numFmtId="165" fontId="9" fillId="0" borderId="0" xfId="0" applyNumberFormat="1" applyFont="1" applyAlignment="1"/>
    <xf numFmtId="0" fontId="29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2" fillId="0" borderId="17" xfId="0" applyNumberFormat="1" applyFont="1" applyBorder="1" applyAlignment="1">
      <alignment horizontal="left" vertical="center" wrapText="1" shrinkToFit="1"/>
    </xf>
    <xf numFmtId="165" fontId="50" fillId="0" borderId="17" xfId="0" applyNumberFormat="1" applyFont="1" applyBorder="1" applyAlignment="1">
      <alignment vertical="center" wrapText="1" shrinkToFit="1"/>
    </xf>
    <xf numFmtId="165" fontId="9" fillId="0" borderId="19" xfId="0" applyNumberFormat="1" applyFont="1" applyBorder="1" applyAlignment="1">
      <alignment vertical="center"/>
    </xf>
    <xf numFmtId="0" fontId="32" fillId="0" borderId="15" xfId="0" applyNumberFormat="1" applyFont="1" applyBorder="1" applyAlignment="1">
      <alignment horizontal="left" vertical="center" wrapText="1" shrinkToFit="1"/>
    </xf>
    <xf numFmtId="165" fontId="50" fillId="0" borderId="15" xfId="0" applyNumberFormat="1" applyFont="1" applyBorder="1" applyAlignment="1">
      <alignment vertical="center" wrapText="1" shrinkToFit="1"/>
    </xf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horizontal="left" vertical="center" wrapText="1" shrinkToFit="1"/>
    </xf>
    <xf numFmtId="0" fontId="5" fillId="4" borderId="15" xfId="0" applyFont="1" applyFill="1" applyBorder="1" applyAlignment="1">
      <alignment horizontal="left" vertical="center" wrapText="1" shrinkToFit="1"/>
    </xf>
    <xf numFmtId="0" fontId="20" fillId="0" borderId="16" xfId="0" applyFont="1" applyBorder="1" applyAlignment="1">
      <alignment horizontal="left" vertical="center" wrapText="1" shrinkToFit="1"/>
    </xf>
    <xf numFmtId="0" fontId="5" fillId="4" borderId="17" xfId="0" applyFont="1" applyFill="1" applyBorder="1" applyAlignment="1">
      <alignment horizontal="left" vertical="center" wrapText="1" shrinkToFit="1"/>
    </xf>
    <xf numFmtId="0" fontId="37" fillId="0" borderId="25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165" fontId="20" fillId="0" borderId="0" xfId="0" applyNumberFormat="1" applyFont="1"/>
    <xf numFmtId="0" fontId="9" fillId="0" borderId="0" xfId="0" applyFont="1" applyAlignment="1">
      <alignment horizontal="center" vertical="center" wrapText="1"/>
    </xf>
    <xf numFmtId="165" fontId="9" fillId="0" borderId="19" xfId="0" applyNumberFormat="1" applyFont="1" applyBorder="1"/>
    <xf numFmtId="165" fontId="9" fillId="0" borderId="21" xfId="0" applyNumberFormat="1" applyFont="1" applyBorder="1"/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 shrinkToFit="1"/>
    </xf>
    <xf numFmtId="165" fontId="5" fillId="0" borderId="18" xfId="0" applyNumberFormat="1" applyFont="1" applyBorder="1" applyAlignment="1">
      <alignment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165" fontId="9" fillId="0" borderId="0" xfId="0" applyNumberFormat="1" applyFont="1" applyBorder="1"/>
    <xf numFmtId="0" fontId="22" fillId="0" borderId="0" xfId="0" applyFont="1" applyAlignment="1">
      <alignment horizontal="right"/>
    </xf>
    <xf numFmtId="165" fontId="22" fillId="0" borderId="1" xfId="0" applyNumberFormat="1" applyFont="1" applyBorder="1" applyAlignment="1">
      <alignment vertical="center" wrapText="1" shrinkToFit="1"/>
    </xf>
    <xf numFmtId="0" fontId="21" fillId="0" borderId="0" xfId="0" applyFont="1"/>
    <xf numFmtId="0" fontId="52" fillId="0" borderId="0" xfId="0" applyFont="1"/>
    <xf numFmtId="0" fontId="20" fillId="0" borderId="0" xfId="0" applyFont="1" applyAlignment="1">
      <alignment horizontal="right"/>
    </xf>
    <xf numFmtId="0" fontId="31" fillId="0" borderId="16" xfId="0" applyFont="1" applyBorder="1" applyAlignment="1">
      <alignment horizontal="center" vertical="center" wrapText="1" shrinkToFit="1"/>
    </xf>
    <xf numFmtId="0" fontId="31" fillId="0" borderId="17" xfId="0" applyFont="1" applyBorder="1" applyAlignment="1">
      <alignment horizontal="center" vertical="center" wrapText="1" shrinkToFit="1"/>
    </xf>
    <xf numFmtId="165" fontId="22" fillId="0" borderId="19" xfId="0" applyNumberFormat="1" applyFont="1" applyBorder="1" applyAlignment="1">
      <alignment horizontal="right"/>
    </xf>
    <xf numFmtId="0" fontId="31" fillId="0" borderId="15" xfId="0" applyFont="1" applyBorder="1" applyAlignment="1">
      <alignment horizontal="center" vertical="center" wrapText="1" shrinkToFit="1"/>
    </xf>
    <xf numFmtId="165" fontId="22" fillId="0" borderId="21" xfId="0" applyNumberFormat="1" applyFont="1" applyBorder="1" applyAlignment="1">
      <alignment horizontal="right"/>
    </xf>
    <xf numFmtId="165" fontId="44" fillId="0" borderId="14" xfId="0" applyNumberFormat="1" applyFont="1" applyBorder="1" applyAlignment="1">
      <alignment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53" fillId="0" borderId="1" xfId="0" applyFont="1" applyBorder="1" applyAlignment="1">
      <alignment horizontal="right"/>
    </xf>
    <xf numFmtId="0" fontId="54" fillId="0" borderId="1" xfId="0" applyFont="1" applyBorder="1" applyAlignment="1">
      <alignment horizontal="right"/>
    </xf>
    <xf numFmtId="0" fontId="54" fillId="0" borderId="1" xfId="0" applyFont="1" applyBorder="1" applyAlignment="1">
      <alignment horizontal="center"/>
    </xf>
    <xf numFmtId="165" fontId="54" fillId="0" borderId="1" xfId="0" applyNumberFormat="1" applyFont="1" applyBorder="1" applyAlignment="1">
      <alignment horizontal="right"/>
    </xf>
    <xf numFmtId="0" fontId="55" fillId="0" borderId="0" xfId="0" applyFont="1"/>
    <xf numFmtId="0" fontId="20" fillId="0" borderId="15" xfId="0" applyFont="1" applyBorder="1" applyAlignment="1">
      <alignment horizontal="left" vertical="center" wrapText="1" shrinkToFit="1"/>
    </xf>
    <xf numFmtId="0" fontId="20" fillId="0" borderId="11" xfId="0" applyFont="1" applyBorder="1" applyAlignment="1">
      <alignment horizontal="left" vertical="center" wrapText="1" shrinkToFit="1"/>
    </xf>
    <xf numFmtId="0" fontId="20" fillId="0" borderId="25" xfId="0" applyFont="1" applyBorder="1" applyAlignment="1">
      <alignment horizontal="left" vertical="center" wrapText="1" shrinkToFit="1"/>
    </xf>
    <xf numFmtId="0" fontId="20" fillId="0" borderId="14" xfId="0" applyFont="1" applyBorder="1" applyAlignment="1">
      <alignment horizontal="left" vertical="center" wrapText="1" shrinkToFit="1"/>
    </xf>
    <xf numFmtId="0" fontId="20" fillId="0" borderId="1" xfId="0" applyFont="1" applyBorder="1" applyAlignment="1">
      <alignment horizontal="left" vertical="center" wrapText="1" shrinkToFit="1"/>
    </xf>
    <xf numFmtId="0" fontId="34" fillId="0" borderId="0" xfId="0" applyFont="1" applyAlignment="1">
      <alignment horizontal="left"/>
    </xf>
    <xf numFmtId="165" fontId="9" fillId="0" borderId="0" xfId="0" applyNumberFormat="1" applyFont="1"/>
    <xf numFmtId="0" fontId="54" fillId="0" borderId="0" xfId="0" applyFont="1" applyAlignment="1">
      <alignment horizontal="right"/>
    </xf>
    <xf numFmtId="0" fontId="22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4" fontId="5" fillId="11" borderId="14" xfId="0" applyNumberFormat="1" applyFont="1" applyFill="1" applyBorder="1" applyAlignment="1">
      <alignment horizontal="center" vertical="center" wrapText="1" shrinkToFit="1"/>
    </xf>
    <xf numFmtId="165" fontId="5" fillId="11" borderId="14" xfId="0" applyNumberFormat="1" applyFont="1" applyFill="1" applyBorder="1" applyAlignment="1">
      <alignment vertical="center" wrapText="1" shrinkToFit="1"/>
    </xf>
    <xf numFmtId="165" fontId="22" fillId="0" borderId="19" xfId="0" applyNumberFormat="1" applyFont="1" applyBorder="1" applyAlignment="1"/>
    <xf numFmtId="14" fontId="5" fillId="11" borderId="16" xfId="0" applyNumberFormat="1" applyFont="1" applyFill="1" applyBorder="1" applyAlignment="1">
      <alignment horizontal="center" vertical="center" wrapText="1" shrinkToFit="1"/>
    </xf>
    <xf numFmtId="165" fontId="5" fillId="11" borderId="16" xfId="0" applyNumberFormat="1" applyFont="1" applyFill="1" applyBorder="1" applyAlignment="1">
      <alignment vertical="center" wrapText="1" shrinkToFit="1"/>
    </xf>
    <xf numFmtId="14" fontId="5" fillId="11" borderId="1" xfId="0" applyNumberFormat="1" applyFont="1" applyFill="1" applyBorder="1" applyAlignment="1">
      <alignment horizontal="center" vertical="center" wrapText="1" shrinkToFit="1"/>
    </xf>
    <xf numFmtId="165" fontId="5" fillId="11" borderId="1" xfId="0" applyNumberFormat="1" applyFont="1" applyFill="1" applyBorder="1" applyAlignment="1">
      <alignment vertical="center" wrapText="1" shrinkToFit="1"/>
    </xf>
    <xf numFmtId="14" fontId="5" fillId="11" borderId="15" xfId="0" applyNumberFormat="1" applyFont="1" applyFill="1" applyBorder="1" applyAlignment="1">
      <alignment horizontal="center" vertical="center" wrapText="1" shrinkToFit="1"/>
    </xf>
    <xf numFmtId="165" fontId="5" fillId="11" borderId="15" xfId="0" applyNumberFormat="1" applyFont="1" applyFill="1" applyBorder="1" applyAlignment="1">
      <alignment vertical="center" wrapText="1" shrinkToFit="1"/>
    </xf>
    <xf numFmtId="165" fontId="22" fillId="0" borderId="21" xfId="0" applyNumberFormat="1" applyFont="1" applyBorder="1" applyAlignment="1">
      <alignment wrapText="1" shrinkToFit="1"/>
    </xf>
    <xf numFmtId="165" fontId="22" fillId="0" borderId="0" xfId="0" applyNumberFormat="1" applyFont="1" applyBorder="1" applyAlignment="1">
      <alignment wrapText="1" shrinkToFit="1"/>
    </xf>
    <xf numFmtId="14" fontId="5" fillId="11" borderId="17" xfId="0" applyNumberFormat="1" applyFont="1" applyFill="1" applyBorder="1" applyAlignment="1">
      <alignment horizontal="center" vertical="center" wrapText="1" shrinkToFit="1"/>
    </xf>
    <xf numFmtId="165" fontId="44" fillId="11" borderId="14" xfId="0" applyNumberFormat="1" applyFont="1" applyFill="1" applyBorder="1" applyAlignment="1">
      <alignment vertical="center" wrapText="1" shrinkToFit="1"/>
    </xf>
    <xf numFmtId="165" fontId="22" fillId="0" borderId="19" xfId="0" applyNumberFormat="1" applyFont="1" applyBorder="1" applyAlignment="1">
      <alignment wrapText="1" shrinkToFit="1"/>
    </xf>
    <xf numFmtId="2" fontId="5" fillId="0" borderId="0" xfId="0" applyNumberFormat="1" applyFont="1"/>
    <xf numFmtId="14" fontId="56" fillId="11" borderId="18" xfId="0" applyNumberFormat="1" applyFont="1" applyFill="1" applyBorder="1" applyAlignment="1">
      <alignment horizontal="center" vertical="center" wrapText="1" shrinkToFit="1"/>
    </xf>
    <xf numFmtId="0" fontId="57" fillId="0" borderId="16" xfId="0" applyFont="1" applyBorder="1" applyAlignment="1">
      <alignment horizontal="center" vertical="center" wrapText="1" shrinkToFit="1"/>
    </xf>
    <xf numFmtId="14" fontId="57" fillId="11" borderId="1" xfId="0" applyNumberFormat="1" applyFont="1" applyFill="1" applyBorder="1" applyAlignment="1">
      <alignment horizontal="center" vertical="center" wrapText="1" shrinkToFit="1"/>
    </xf>
    <xf numFmtId="165" fontId="57" fillId="11" borderId="1" xfId="0" applyNumberFormat="1" applyFont="1" applyFill="1" applyBorder="1" applyAlignment="1">
      <alignment vertical="center" wrapText="1" shrinkToFit="1"/>
    </xf>
    <xf numFmtId="0" fontId="57" fillId="0" borderId="17" xfId="0" applyFont="1" applyBorder="1" applyAlignment="1">
      <alignment horizontal="center" vertical="center" wrapText="1" shrinkToFit="1"/>
    </xf>
    <xf numFmtId="14" fontId="57" fillId="11" borderId="14" xfId="0" applyNumberFormat="1" applyFont="1" applyFill="1" applyBorder="1" applyAlignment="1">
      <alignment horizontal="center" vertical="center" wrapText="1" shrinkToFit="1"/>
    </xf>
    <xf numFmtId="165" fontId="57" fillId="11" borderId="14" xfId="0" applyNumberFormat="1" applyFont="1" applyFill="1" applyBorder="1" applyAlignment="1">
      <alignment vertical="center" wrapText="1" shrinkToFit="1"/>
    </xf>
    <xf numFmtId="14" fontId="5" fillId="11" borderId="18" xfId="0" applyNumberFormat="1" applyFont="1" applyFill="1" applyBorder="1" applyAlignment="1">
      <alignment horizontal="center" vertical="center" wrapText="1" shrinkToFit="1"/>
    </xf>
    <xf numFmtId="165" fontId="5" fillId="11" borderId="18" xfId="0" applyNumberFormat="1" applyFont="1" applyFill="1" applyBorder="1" applyAlignment="1">
      <alignment vertical="center" wrapText="1" shrinkToFit="1"/>
    </xf>
    <xf numFmtId="0" fontId="5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5" fillId="11" borderId="17" xfId="0" applyNumberFormat="1" applyFont="1" applyFill="1" applyBorder="1" applyAlignment="1">
      <alignment vertical="center" wrapText="1" shrinkToFit="1"/>
    </xf>
    <xf numFmtId="0" fontId="2" fillId="0" borderId="18" xfId="2" applyFont="1" applyFill="1" applyBorder="1" applyAlignment="1">
      <alignment horizontal="center" vertical="center" wrapText="1"/>
    </xf>
    <xf numFmtId="14" fontId="5" fillId="11" borderId="27" xfId="0" applyNumberFormat="1" applyFont="1" applyFill="1" applyBorder="1" applyAlignment="1">
      <alignment horizontal="center" vertical="center" wrapText="1" shrinkToFit="1"/>
    </xf>
    <xf numFmtId="165" fontId="5" fillId="11" borderId="27" xfId="0" applyNumberFormat="1" applyFont="1" applyFill="1" applyBorder="1" applyAlignment="1">
      <alignment vertical="center" wrapText="1" shrinkToFit="1"/>
    </xf>
    <xf numFmtId="0" fontId="2" fillId="0" borderId="14" xfId="2" applyFont="1" applyFill="1" applyBorder="1" applyAlignment="1">
      <alignment horizontal="center" vertical="center" wrapText="1"/>
    </xf>
    <xf numFmtId="14" fontId="5" fillId="0" borderId="16" xfId="0" applyNumberFormat="1" applyFont="1" applyBorder="1" applyAlignment="1">
      <alignment vertical="center" wrapText="1" shrinkToFit="1"/>
    </xf>
    <xf numFmtId="165" fontId="22" fillId="0" borderId="0" xfId="0" applyNumberFormat="1" applyFont="1" applyAlignment="1"/>
    <xf numFmtId="4" fontId="60" fillId="0" borderId="0" xfId="0" applyNumberFormat="1" applyFont="1" applyAlignment="1"/>
    <xf numFmtId="0" fontId="27" fillId="0" borderId="16" xfId="0" applyFont="1" applyBorder="1" applyAlignment="1">
      <alignment horizontal="center" vertical="center" wrapText="1" shrinkToFit="1"/>
    </xf>
    <xf numFmtId="0" fontId="27" fillId="0" borderId="17" xfId="0" applyFont="1" applyBorder="1" applyAlignment="1">
      <alignment horizontal="center" vertical="center" wrapText="1" shrinkToFit="1"/>
    </xf>
    <xf numFmtId="0" fontId="58" fillId="0" borderId="16" xfId="0" applyFont="1" applyBorder="1" applyAlignment="1">
      <alignment horizontal="left" vertical="center" wrapText="1" shrinkToFit="1"/>
    </xf>
    <xf numFmtId="0" fontId="58" fillId="0" borderId="17" xfId="0" applyFont="1" applyBorder="1" applyAlignment="1">
      <alignment horizontal="left" vertical="center" wrapText="1" shrinkToFit="1"/>
    </xf>
    <xf numFmtId="0" fontId="20" fillId="0" borderId="18" xfId="0" applyFont="1" applyBorder="1" applyAlignment="1">
      <alignment horizontal="left" vertical="center" wrapText="1" shrinkToFit="1"/>
    </xf>
    <xf numFmtId="0" fontId="2" fillId="0" borderId="18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4" xfId="2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justify" wrapText="1"/>
    </xf>
    <xf numFmtId="0" fontId="9" fillId="0" borderId="27" xfId="0" applyFont="1" applyBorder="1" applyAlignment="1">
      <alignment horizontal="center" vertical="center" wrapText="1" shrinkToFit="1"/>
    </xf>
    <xf numFmtId="2" fontId="22" fillId="0" borderId="0" xfId="0" applyNumberFormat="1" applyFont="1"/>
    <xf numFmtId="14" fontId="5" fillId="0" borderId="14" xfId="0" applyNumberFormat="1" applyFont="1" applyBorder="1" applyAlignment="1">
      <alignment vertical="center" wrapText="1" shrinkToFit="1"/>
    </xf>
    <xf numFmtId="14" fontId="5" fillId="0" borderId="17" xfId="0" applyNumberFormat="1" applyFont="1" applyBorder="1" applyAlignment="1">
      <alignment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 shrinkToFit="1"/>
    </xf>
    <xf numFmtId="14" fontId="5" fillId="0" borderId="24" xfId="0" applyNumberFormat="1" applyFont="1" applyBorder="1" applyAlignment="1">
      <alignment vertical="center" wrapText="1" shrinkToFit="1"/>
    </xf>
    <xf numFmtId="165" fontId="5" fillId="11" borderId="24" xfId="0" applyNumberFormat="1" applyFont="1" applyFill="1" applyBorder="1" applyAlignment="1">
      <alignment vertical="center" wrapText="1" shrinkToFit="1"/>
    </xf>
    <xf numFmtId="0" fontId="44" fillId="0" borderId="0" xfId="0" applyFont="1"/>
    <xf numFmtId="14" fontId="5" fillId="0" borderId="18" xfId="0" applyNumberFormat="1" applyFont="1" applyBorder="1" applyAlignment="1">
      <alignment vertical="center" wrapText="1" shrinkToFit="1"/>
    </xf>
    <xf numFmtId="165" fontId="40" fillId="11" borderId="1" xfId="0" applyNumberFormat="1" applyFont="1" applyFill="1" applyBorder="1" applyAlignment="1">
      <alignment vertical="center" wrapText="1" shrinkToFit="1"/>
    </xf>
    <xf numFmtId="0" fontId="5" fillId="0" borderId="15" xfId="0" applyNumberFormat="1" applyFont="1" applyBorder="1" applyAlignment="1">
      <alignment horizontal="center" vertical="center" wrapText="1" shrinkToFit="1"/>
    </xf>
    <xf numFmtId="14" fontId="5" fillId="0" borderId="15" xfId="0" applyNumberFormat="1" applyFont="1" applyBorder="1" applyAlignment="1">
      <alignment vertical="center" wrapText="1" shrinkToFit="1"/>
    </xf>
    <xf numFmtId="165" fontId="40" fillId="11" borderId="15" xfId="0" applyNumberFormat="1" applyFont="1" applyFill="1" applyBorder="1" applyAlignment="1">
      <alignment vertical="center" wrapText="1" shrinkToFit="1"/>
    </xf>
    <xf numFmtId="0" fontId="20" fillId="0" borderId="24" xfId="0" applyFont="1" applyBorder="1" applyAlignment="1">
      <alignment horizontal="left" vertical="center" wrapText="1" shrinkToFit="1"/>
    </xf>
    <xf numFmtId="0" fontId="24" fillId="0" borderId="1" xfId="0" applyFont="1" applyBorder="1" applyAlignment="1">
      <alignment horizontal="left" vertical="center" wrapText="1" shrinkToFit="1"/>
    </xf>
    <xf numFmtId="0" fontId="24" fillId="0" borderId="15" xfId="0" applyFont="1" applyBorder="1" applyAlignment="1">
      <alignment horizontal="left" vertical="center" wrapText="1" shrinkToFit="1"/>
    </xf>
    <xf numFmtId="165" fontId="9" fillId="0" borderId="28" xfId="0" applyNumberFormat="1" applyFont="1" applyBorder="1"/>
    <xf numFmtId="165" fontId="9" fillId="0" borderId="29" xfId="0" applyNumberFormat="1" applyFont="1" applyBorder="1"/>
    <xf numFmtId="4" fontId="9" fillId="0" borderId="19" xfId="0" applyNumberFormat="1" applyFont="1" applyBorder="1"/>
    <xf numFmtId="165" fontId="20" fillId="0" borderId="1" xfId="0" applyNumberFormat="1" applyFont="1" applyBorder="1" applyAlignment="1">
      <alignment vertical="center" wrapText="1" shrinkToFit="1"/>
    </xf>
    <xf numFmtId="165" fontId="5" fillId="3" borderId="13" xfId="0" applyNumberFormat="1" applyFont="1" applyFill="1" applyBorder="1" applyAlignment="1">
      <alignment vertical="center" wrapText="1" shrinkToFit="1"/>
    </xf>
    <xf numFmtId="0" fontId="19" fillId="0" borderId="14" xfId="0" applyFont="1" applyBorder="1" applyAlignment="1">
      <alignment horizontal="left" vertical="center" wrapText="1" shrinkToFit="1"/>
    </xf>
    <xf numFmtId="0" fontId="19" fillId="0" borderId="14" xfId="0" applyFont="1" applyBorder="1" applyAlignment="1">
      <alignment horizontal="center" vertical="center" wrapText="1" shrinkToFit="1"/>
    </xf>
    <xf numFmtId="165" fontId="62" fillId="3" borderId="14" xfId="0" applyNumberFormat="1" applyFont="1" applyFill="1" applyBorder="1" applyAlignment="1">
      <alignment vertical="center" wrapText="1" shrinkToFit="1"/>
    </xf>
    <xf numFmtId="165" fontId="5" fillId="8" borderId="16" xfId="0" applyNumberFormat="1" applyFont="1" applyFill="1" applyBorder="1" applyAlignment="1">
      <alignment vertical="center" wrapText="1" shrinkToFit="1"/>
    </xf>
    <xf numFmtId="165" fontId="5" fillId="8" borderId="14" xfId="0" applyNumberFormat="1" applyFont="1" applyFill="1" applyBorder="1" applyAlignment="1">
      <alignment vertical="center" wrapText="1" shrinkToFit="1"/>
    </xf>
    <xf numFmtId="0" fontId="19" fillId="0" borderId="15" xfId="0" applyFont="1" applyBorder="1" applyAlignment="1">
      <alignment horizontal="left" vertical="center" wrapText="1" shrinkToFit="1"/>
    </xf>
    <xf numFmtId="0" fontId="19" fillId="0" borderId="15" xfId="0" applyFont="1" applyBorder="1" applyAlignment="1">
      <alignment horizontal="center" vertical="center" wrapText="1" shrinkToFit="1"/>
    </xf>
    <xf numFmtId="165" fontId="44" fillId="8" borderId="15" xfId="0" applyNumberFormat="1" applyFont="1" applyFill="1" applyBorder="1" applyAlignment="1">
      <alignment vertical="center" wrapText="1" shrinkToFit="1"/>
    </xf>
    <xf numFmtId="0" fontId="19" fillId="4" borderId="16" xfId="0" applyFont="1" applyFill="1" applyBorder="1" applyAlignment="1">
      <alignment horizontal="left" vertical="center" wrapText="1" shrinkToFit="1"/>
    </xf>
    <xf numFmtId="165" fontId="19" fillId="4" borderId="16" xfId="0" applyNumberFormat="1" applyFont="1" applyFill="1" applyBorder="1" applyAlignment="1">
      <alignment vertical="center" wrapText="1" shrinkToFit="1"/>
    </xf>
    <xf numFmtId="0" fontId="19" fillId="4" borderId="1" xfId="0" applyFont="1" applyFill="1" applyBorder="1" applyAlignment="1">
      <alignment horizontal="left" vertical="center" wrapText="1" shrinkToFit="1"/>
    </xf>
    <xf numFmtId="0" fontId="19" fillId="4" borderId="1" xfId="0" applyFont="1" applyFill="1" applyBorder="1" applyAlignment="1">
      <alignment horizontal="center" vertical="center" wrapText="1" shrinkToFit="1"/>
    </xf>
    <xf numFmtId="0" fontId="19" fillId="4" borderId="12" xfId="0" applyFont="1" applyFill="1" applyBorder="1" applyAlignment="1">
      <alignment horizontal="center" vertical="center" wrapText="1" shrinkToFit="1"/>
    </xf>
    <xf numFmtId="0" fontId="19" fillId="0" borderId="23" xfId="0" applyFont="1" applyBorder="1" applyAlignment="1">
      <alignment horizontal="center" vertical="center" wrapText="1" shrinkToFit="1"/>
    </xf>
    <xf numFmtId="165" fontId="44" fillId="8" borderId="17" xfId="0" applyNumberFormat="1" applyFont="1" applyFill="1" applyBorder="1" applyAlignment="1">
      <alignment vertical="center" wrapText="1" shrinkToFit="1"/>
    </xf>
    <xf numFmtId="165" fontId="5" fillId="8" borderId="15" xfId="0" applyNumberFormat="1" applyFont="1" applyFill="1" applyBorder="1" applyAlignment="1">
      <alignment vertical="center" wrapText="1" shrinkToFit="1"/>
    </xf>
    <xf numFmtId="0" fontId="39" fillId="0" borderId="15" xfId="0" applyFont="1" applyBorder="1" applyAlignment="1">
      <alignment horizontal="left" vertical="center" wrapText="1" shrinkToFit="1"/>
    </xf>
    <xf numFmtId="0" fontId="19" fillId="0" borderId="26" xfId="0" applyFont="1" applyBorder="1" applyAlignment="1">
      <alignment horizontal="center" vertical="center" wrapText="1" shrinkToFit="1"/>
    </xf>
    <xf numFmtId="14" fontId="19" fillId="0" borderId="15" xfId="0" applyNumberFormat="1" applyFont="1" applyBorder="1" applyAlignment="1">
      <alignment horizontal="center" vertical="center" wrapText="1" shrinkToFit="1"/>
    </xf>
    <xf numFmtId="165" fontId="29" fillId="3" borderId="15" xfId="0" applyNumberFormat="1" applyFont="1" applyFill="1" applyBorder="1" applyAlignment="1">
      <alignment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14" fontId="5" fillId="0" borderId="27" xfId="0" applyNumberFormat="1" applyFont="1" applyBorder="1" applyAlignment="1">
      <alignment horizontal="center" vertical="center" wrapText="1" shrinkToFit="1"/>
    </xf>
    <xf numFmtId="165" fontId="5" fillId="3" borderId="18" xfId="0" applyNumberFormat="1" applyFont="1" applyFill="1" applyBorder="1" applyAlignment="1">
      <alignment vertical="center" wrapText="1" shrinkToFit="1"/>
    </xf>
    <xf numFmtId="0" fontId="22" fillId="0" borderId="0" xfId="0" applyFont="1" applyAlignment="1">
      <alignment horizontal="center"/>
    </xf>
    <xf numFmtId="165" fontId="22" fillId="0" borderId="0" xfId="0" applyNumberFormat="1" applyFont="1"/>
    <xf numFmtId="0" fontId="9" fillId="0" borderId="0" xfId="0" applyFont="1" applyAlignment="1">
      <alignment horizontal="right"/>
    </xf>
    <xf numFmtId="165" fontId="9" fillId="0" borderId="19" xfId="0" applyNumberFormat="1" applyFont="1" applyBorder="1" applyAlignment="1">
      <alignment horizontal="right"/>
    </xf>
    <xf numFmtId="165" fontId="9" fillId="0" borderId="21" xfId="0" applyNumberFormat="1" applyFont="1" applyBorder="1" applyAlignment="1">
      <alignment horizontal="right"/>
    </xf>
    <xf numFmtId="0" fontId="9" fillId="4" borderId="0" xfId="0" applyFont="1" applyFill="1" applyAlignment="1">
      <alignment horizontal="right"/>
    </xf>
    <xf numFmtId="165" fontId="66" fillId="0" borderId="15" xfId="0" applyNumberFormat="1" applyFont="1" applyBorder="1" applyAlignment="1">
      <alignment vertical="center" wrapText="1" shrinkToFit="1"/>
    </xf>
    <xf numFmtId="0" fontId="65" fillId="0" borderId="0" xfId="0" applyFont="1" applyAlignment="1">
      <alignment horizontal="right"/>
    </xf>
    <xf numFmtId="165" fontId="44" fillId="8" borderId="16" xfId="0" applyNumberFormat="1" applyFont="1" applyFill="1" applyBorder="1" applyAlignment="1">
      <alignment vertical="center" wrapText="1" shrinkToFit="1"/>
    </xf>
    <xf numFmtId="0" fontId="67" fillId="0" borderId="1" xfId="0" applyFont="1" applyBorder="1"/>
    <xf numFmtId="165" fontId="44" fillId="8" borderId="14" xfId="0" applyNumberFormat="1" applyFont="1" applyFill="1" applyBorder="1" applyAlignment="1">
      <alignment vertical="center" wrapText="1" shrinkToFit="1"/>
    </xf>
    <xf numFmtId="165" fontId="26" fillId="8" borderId="15" xfId="0" applyNumberFormat="1" applyFont="1" applyFill="1" applyBorder="1" applyAlignment="1">
      <alignment vertical="center" wrapText="1" shrinkToFit="1"/>
    </xf>
    <xf numFmtId="0" fontId="32" fillId="0" borderId="15" xfId="0" applyFont="1" applyBorder="1" applyAlignment="1">
      <alignment horizontal="center" vertical="center" wrapText="1" shrinkToFit="1"/>
    </xf>
    <xf numFmtId="165" fontId="50" fillId="8" borderId="15" xfId="0" applyNumberFormat="1" applyFont="1" applyFill="1" applyBorder="1" applyAlignment="1">
      <alignment vertical="center" wrapText="1" shrinkToFit="1"/>
    </xf>
    <xf numFmtId="0" fontId="58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 wrapText="1" shrinkToFit="1"/>
    </xf>
    <xf numFmtId="165" fontId="50" fillId="8" borderId="18" xfId="0" applyNumberFormat="1" applyFont="1" applyFill="1" applyBorder="1" applyAlignment="1">
      <alignment vertical="center" wrapText="1" shrinkToFit="1"/>
    </xf>
    <xf numFmtId="0" fontId="32" fillId="0" borderId="14" xfId="0" applyFont="1" applyBorder="1" applyAlignment="1">
      <alignment horizontal="center" vertical="center" wrapText="1" shrinkToFit="1"/>
    </xf>
    <xf numFmtId="165" fontId="50" fillId="8" borderId="14" xfId="0" applyNumberFormat="1" applyFont="1" applyFill="1" applyBorder="1" applyAlignment="1">
      <alignment vertical="center" wrapText="1" shrinkToFit="1"/>
    </xf>
    <xf numFmtId="14" fontId="5" fillId="0" borderId="13" xfId="0" applyNumberFormat="1" applyFont="1" applyBorder="1" applyAlignment="1">
      <alignment horizontal="right" vertical="top" wrapText="1" shrinkToFit="1"/>
    </xf>
    <xf numFmtId="165" fontId="50" fillId="8" borderId="16" xfId="0" applyNumberFormat="1" applyFont="1" applyFill="1" applyBorder="1" applyAlignment="1">
      <alignment vertical="center" wrapText="1" shrinkToFit="1"/>
    </xf>
    <xf numFmtId="0" fontId="32" fillId="0" borderId="17" xfId="0" applyFont="1" applyBorder="1" applyAlignment="1">
      <alignment horizontal="center" vertical="center" wrapText="1" shrinkToFit="1"/>
    </xf>
    <xf numFmtId="165" fontId="50" fillId="8" borderId="17" xfId="0" applyNumberFormat="1" applyFont="1" applyFill="1" applyBorder="1" applyAlignment="1">
      <alignment vertical="center" wrapText="1" shrinkToFit="1"/>
    </xf>
    <xf numFmtId="0" fontId="5" fillId="3" borderId="16" xfId="0" applyFont="1" applyFill="1" applyBorder="1" applyAlignment="1">
      <alignment horizontal="center" vertical="center" wrapText="1" shrinkToFit="1"/>
    </xf>
    <xf numFmtId="0" fontId="32" fillId="3" borderId="16" xfId="0" applyFont="1" applyFill="1" applyBorder="1" applyAlignment="1">
      <alignment horizontal="center" vertical="center" wrapText="1" shrinkToFit="1"/>
    </xf>
    <xf numFmtId="14" fontId="5" fillId="3" borderId="16" xfId="0" applyNumberFormat="1" applyFont="1" applyFill="1" applyBorder="1" applyAlignment="1">
      <alignment vertical="center" wrapText="1" shrinkToFit="1"/>
    </xf>
    <xf numFmtId="165" fontId="50" fillId="3" borderId="16" xfId="0" applyNumberFormat="1" applyFont="1" applyFill="1" applyBorder="1" applyAlignment="1">
      <alignment vertical="center" wrapText="1" shrinkToFit="1"/>
    </xf>
    <xf numFmtId="0" fontId="67" fillId="0" borderId="0" xfId="0" applyFont="1" applyBorder="1"/>
    <xf numFmtId="0" fontId="36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165" fontId="22" fillId="0" borderId="0" xfId="0" applyNumberFormat="1" applyFont="1" applyBorder="1" applyAlignment="1">
      <alignment horizontal="right"/>
    </xf>
    <xf numFmtId="165" fontId="30" fillId="0" borderId="21" xfId="0" applyNumberFormat="1" applyFont="1" applyBorder="1" applyAlignment="1">
      <alignment horizontal="right"/>
    </xf>
    <xf numFmtId="165" fontId="22" fillId="0" borderId="25" xfId="0" applyNumberFormat="1" applyFont="1" applyBorder="1" applyAlignment="1">
      <alignment horizontal="right"/>
    </xf>
    <xf numFmtId="14" fontId="5" fillId="0" borderId="13" xfId="0" applyNumberFormat="1" applyFont="1" applyBorder="1" applyAlignment="1">
      <alignment vertical="center" wrapText="1" shrinkToFit="1"/>
    </xf>
    <xf numFmtId="0" fontId="19" fillId="4" borderId="18" xfId="0" applyFont="1" applyFill="1" applyBorder="1" applyAlignment="1">
      <alignment horizontal="center" vertical="center" wrapText="1" shrinkToFit="1"/>
    </xf>
    <xf numFmtId="0" fontId="21" fillId="4" borderId="15" xfId="0" applyFont="1" applyFill="1" applyBorder="1" applyAlignment="1">
      <alignment horizontal="center" vertical="center" wrapText="1" shrinkToFit="1"/>
    </xf>
    <xf numFmtId="14" fontId="19" fillId="4" borderId="15" xfId="0" applyNumberFormat="1" applyFont="1" applyFill="1" applyBorder="1" applyAlignment="1">
      <alignment vertical="center" wrapText="1" shrinkToFit="1"/>
    </xf>
    <xf numFmtId="165" fontId="19" fillId="4" borderId="15" xfId="0" applyNumberFormat="1" applyFont="1" applyFill="1" applyBorder="1" applyAlignment="1">
      <alignment vertical="center" wrapText="1" shrinkToFit="1"/>
    </xf>
    <xf numFmtId="0" fontId="37" fillId="0" borderId="1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44" fillId="0" borderId="0" xfId="0" applyFont="1" applyBorder="1"/>
    <xf numFmtId="0" fontId="44" fillId="0" borderId="0" xfId="0" applyFont="1" applyAlignment="1">
      <alignment horizontal="center"/>
    </xf>
    <xf numFmtId="0" fontId="22" fillId="0" borderId="0" xfId="0" applyFont="1"/>
    <xf numFmtId="165" fontId="22" fillId="0" borderId="19" xfId="0" applyNumberFormat="1" applyFont="1" applyBorder="1"/>
    <xf numFmtId="165" fontId="22" fillId="0" borderId="21" xfId="0" applyNumberFormat="1" applyFont="1" applyBorder="1"/>
    <xf numFmtId="165" fontId="22" fillId="0" borderId="0" xfId="0" applyNumberFormat="1" applyFont="1" applyBorder="1"/>
    <xf numFmtId="165" fontId="22" fillId="0" borderId="30" xfId="0" applyNumberFormat="1" applyFont="1" applyBorder="1"/>
    <xf numFmtId="165" fontId="22" fillId="0" borderId="29" xfId="0" applyNumberFormat="1" applyFont="1" applyBorder="1"/>
    <xf numFmtId="165" fontId="22" fillId="4" borderId="21" xfId="0" applyNumberFormat="1" applyFont="1" applyFill="1" applyBorder="1"/>
    <xf numFmtId="0" fontId="69" fillId="0" borderId="0" xfId="0" applyFont="1"/>
    <xf numFmtId="0" fontId="19" fillId="0" borderId="13" xfId="0" applyFont="1" applyBorder="1" applyAlignment="1">
      <alignment horizontal="center" vertical="center" wrapText="1" shrinkToFit="1"/>
    </xf>
    <xf numFmtId="0" fontId="19" fillId="0" borderId="18" xfId="0" applyFont="1" applyBorder="1" applyAlignment="1">
      <alignment horizontal="center" vertical="center" wrapText="1" shrinkToFit="1"/>
    </xf>
    <xf numFmtId="0" fontId="19" fillId="0" borderId="24" xfId="0" applyFont="1" applyBorder="1" applyAlignment="1">
      <alignment horizontal="center" vertical="center" wrapText="1" shrinkToFit="1"/>
    </xf>
    <xf numFmtId="0" fontId="35" fillId="0" borderId="0" xfId="0" applyFont="1" applyAlignment="1">
      <alignment vertical="center"/>
    </xf>
    <xf numFmtId="0" fontId="70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165" fontId="5" fillId="2" borderId="1" xfId="0" applyNumberFormat="1" applyFont="1" applyFill="1" applyBorder="1" applyAlignment="1">
      <alignment vertical="center" wrapText="1" shrinkToFit="1"/>
    </xf>
    <xf numFmtId="165" fontId="5" fillId="2" borderId="14" xfId="0" applyNumberFormat="1" applyFont="1" applyFill="1" applyBorder="1" applyAlignment="1">
      <alignment vertical="center" wrapText="1" shrinkToFit="1"/>
    </xf>
    <xf numFmtId="165" fontId="5" fillId="2" borderId="15" xfId="0" applyNumberFormat="1" applyFont="1" applyFill="1" applyBorder="1" applyAlignment="1">
      <alignment vertical="center" wrapText="1" shrinkToFit="1"/>
    </xf>
    <xf numFmtId="165" fontId="5" fillId="2" borderId="16" xfId="0" applyNumberFormat="1" applyFont="1" applyFill="1" applyBorder="1" applyAlignment="1">
      <alignment vertical="center" wrapText="1" shrinkToFit="1"/>
    </xf>
    <xf numFmtId="165" fontId="5" fillId="2" borderId="13" xfId="0" applyNumberFormat="1" applyFont="1" applyFill="1" applyBorder="1" applyAlignment="1">
      <alignment vertical="center" wrapText="1" shrinkToFit="1"/>
    </xf>
    <xf numFmtId="165" fontId="5" fillId="2" borderId="17" xfId="0" applyNumberFormat="1" applyFont="1" applyFill="1" applyBorder="1" applyAlignment="1">
      <alignment vertical="center" wrapText="1" shrinkToFit="1"/>
    </xf>
    <xf numFmtId="165" fontId="44" fillId="2" borderId="15" xfId="0" applyNumberFormat="1" applyFont="1" applyFill="1" applyBorder="1" applyAlignment="1">
      <alignment vertical="center" wrapText="1" shrinkToFit="1"/>
    </xf>
    <xf numFmtId="165" fontId="5" fillId="2" borderId="24" xfId="0" applyNumberFormat="1" applyFont="1" applyFill="1" applyBorder="1" applyAlignment="1">
      <alignment vertical="center" wrapText="1" shrinkToFit="1"/>
    </xf>
    <xf numFmtId="165" fontId="44" fillId="2" borderId="16" xfId="0" applyNumberFormat="1" applyFont="1" applyFill="1" applyBorder="1" applyAlignment="1">
      <alignment vertical="center" wrapText="1" shrinkToFit="1"/>
    </xf>
    <xf numFmtId="165" fontId="44" fillId="2" borderId="1" xfId="0" applyNumberFormat="1" applyFont="1" applyFill="1" applyBorder="1" applyAlignment="1">
      <alignment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20" fillId="0" borderId="18" xfId="0" applyFont="1" applyBorder="1" applyAlignment="1">
      <alignment horizontal="center" vertical="center" wrapText="1" shrinkToFit="1"/>
    </xf>
    <xf numFmtId="0" fontId="20" fillId="0" borderId="16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73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9" fillId="0" borderId="0" xfId="0" applyFont="1" applyBorder="1" applyAlignment="1"/>
    <xf numFmtId="0" fontId="9" fillId="0" borderId="15" xfId="0" applyFont="1" applyBorder="1" applyAlignment="1">
      <alignment horizontal="left" vertical="center" wrapText="1" shrinkToFit="1"/>
    </xf>
    <xf numFmtId="0" fontId="74" fillId="0" borderId="0" xfId="0" applyFont="1"/>
    <xf numFmtId="0" fontId="21" fillId="0" borderId="0" xfId="0" applyFont="1" applyAlignment="1">
      <alignment horizontal="right"/>
    </xf>
    <xf numFmtId="165" fontId="5" fillId="0" borderId="13" xfId="0" applyNumberFormat="1" applyFont="1" applyBorder="1" applyAlignment="1">
      <alignment vertical="center" wrapText="1" shrinkToFit="1"/>
    </xf>
    <xf numFmtId="165" fontId="35" fillId="0" borderId="0" xfId="0" applyNumberFormat="1" applyFont="1" applyBorder="1" applyAlignment="1">
      <alignment horizontal="right"/>
    </xf>
    <xf numFmtId="4" fontId="4" fillId="0" borderId="0" xfId="2" applyNumberFormat="1" applyFont="1" applyAlignment="1">
      <alignment horizontal="right"/>
    </xf>
    <xf numFmtId="4" fontId="2" fillId="0" borderId="0" xfId="2" applyNumberFormat="1" applyAlignment="1">
      <alignment horizontal="right"/>
    </xf>
    <xf numFmtId="4" fontId="2" fillId="0" borderId="0" xfId="2" applyNumberFormat="1" applyFill="1" applyAlignment="1">
      <alignment horizontal="right"/>
    </xf>
    <xf numFmtId="0" fontId="2" fillId="0" borderId="0" xfId="2" applyFill="1" applyBorder="1" applyAlignment="1">
      <alignment horizontal="center" vertical="center" wrapText="1"/>
    </xf>
    <xf numFmtId="0" fontId="2" fillId="0" borderId="1" xfId="2" applyFill="1" applyBorder="1" applyAlignment="1">
      <alignment horizontal="center" vertical="center" wrapText="1"/>
    </xf>
    <xf numFmtId="0" fontId="2" fillId="0" borderId="13" xfId="2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/>
    </xf>
    <xf numFmtId="0" fontId="8" fillId="0" borderId="4" xfId="2" applyFont="1" applyFill="1" applyBorder="1" applyAlignment="1">
      <alignment horizontal="center"/>
    </xf>
    <xf numFmtId="0" fontId="8" fillId="0" borderId="5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22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1" fillId="4" borderId="3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/>
    </xf>
    <xf numFmtId="164" fontId="28" fillId="0" borderId="11" xfId="1" applyFont="1" applyBorder="1" applyAlignment="1">
      <alignment horizontal="center" vertical="center"/>
    </xf>
    <xf numFmtId="164" fontId="9" fillId="0" borderId="11" xfId="1" applyFont="1" applyBorder="1" applyAlignment="1">
      <alignment horizontal="center" vertical="center"/>
    </xf>
    <xf numFmtId="164" fontId="9" fillId="0" borderId="1" xfId="1" applyFont="1" applyBorder="1" applyAlignment="1">
      <alignment horizontal="center"/>
    </xf>
    <xf numFmtId="0" fontId="16" fillId="4" borderId="1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right" vertical="center" wrapText="1" shrinkToFit="1"/>
    </xf>
    <xf numFmtId="0" fontId="19" fillId="0" borderId="4" xfId="0" applyFont="1" applyBorder="1" applyAlignment="1">
      <alignment horizontal="right" vertical="center" wrapText="1" shrinkToFit="1"/>
    </xf>
    <xf numFmtId="0" fontId="19" fillId="0" borderId="5" xfId="0" applyFont="1" applyBorder="1" applyAlignment="1">
      <alignment horizontal="right" vertical="center" wrapText="1" shrinkToFit="1"/>
    </xf>
    <xf numFmtId="0" fontId="5" fillId="0" borderId="0" xfId="0" applyFont="1" applyAlignment="1">
      <alignment horizontal="left" vertical="center" wrapText="1"/>
    </xf>
    <xf numFmtId="0" fontId="5" fillId="10" borderId="1" xfId="0" applyFont="1" applyFill="1" applyBorder="1" applyAlignment="1">
      <alignment horizontal="center"/>
    </xf>
    <xf numFmtId="0" fontId="20" fillId="10" borderId="1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22" fillId="0" borderId="7" xfId="0" applyFont="1" applyBorder="1" applyAlignment="1">
      <alignment horizontal="center" vertical="center"/>
    </xf>
    <xf numFmtId="0" fontId="43" fillId="4" borderId="3" xfId="0" applyFont="1" applyFill="1" applyBorder="1" applyAlignment="1">
      <alignment horizontal="center" vertical="center"/>
    </xf>
    <xf numFmtId="0" fontId="43" fillId="4" borderId="4" xfId="0" applyFont="1" applyFill="1" applyBorder="1" applyAlignment="1">
      <alignment horizontal="center" vertical="center"/>
    </xf>
    <xf numFmtId="0" fontId="43" fillId="4" borderId="5" xfId="0" applyFont="1" applyFill="1" applyBorder="1" applyAlignment="1">
      <alignment horizontal="center" vertical="center"/>
    </xf>
    <xf numFmtId="0" fontId="41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25" fillId="9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50" fillId="0" borderId="1" xfId="0" applyFont="1" applyBorder="1" applyAlignment="1">
      <alignment horizontal="center"/>
    </xf>
    <xf numFmtId="0" fontId="65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7" fillId="0" borderId="1" xfId="0" applyFont="1" applyBorder="1" applyAlignment="1">
      <alignment horizontal="center"/>
    </xf>
    <xf numFmtId="0" fontId="63" fillId="4" borderId="1" xfId="0" applyFont="1" applyFill="1" applyBorder="1" applyAlignment="1">
      <alignment horizontal="center"/>
    </xf>
    <xf numFmtId="0" fontId="64" fillId="4" borderId="3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64" fillId="4" borderId="1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 shrinkToFit="1"/>
    </xf>
    <xf numFmtId="0" fontId="20" fillId="0" borderId="18" xfId="0" applyFont="1" applyBorder="1" applyAlignment="1">
      <alignment horizontal="center" vertical="center" wrapText="1" shrinkToFit="1"/>
    </xf>
    <xf numFmtId="0" fontId="20" fillId="0" borderId="16" xfId="0" applyFont="1" applyBorder="1" applyAlignment="1">
      <alignment horizontal="center" vertical="center" wrapText="1" shrinkToFit="1"/>
    </xf>
    <xf numFmtId="0" fontId="6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8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65" fillId="0" borderId="11" xfId="0" applyFont="1" applyBorder="1" applyAlignment="1">
      <alignment horizontal="center" vertical="center"/>
    </xf>
    <xf numFmtId="0" fontId="7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2" fillId="4" borderId="1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 shrinkToFit="1"/>
    </xf>
    <xf numFmtId="0" fontId="19" fillId="0" borderId="18" xfId="0" applyFont="1" applyBorder="1" applyAlignment="1">
      <alignment horizontal="center" vertical="center" wrapText="1" shrinkToFit="1"/>
    </xf>
    <xf numFmtId="0" fontId="19" fillId="0" borderId="16" xfId="0" applyFont="1" applyBorder="1" applyAlignment="1">
      <alignment horizontal="center" vertical="center" wrapText="1" shrinkToFit="1"/>
    </xf>
    <xf numFmtId="0" fontId="19" fillId="0" borderId="3" xfId="0" applyFont="1" applyBorder="1" applyAlignment="1">
      <alignment horizontal="center" vertical="center" wrapText="1" shrinkToFit="1"/>
    </xf>
    <xf numFmtId="0" fontId="19" fillId="0" borderId="5" xfId="0" applyFont="1" applyBorder="1" applyAlignment="1">
      <alignment horizontal="center" vertical="center" wrapText="1" shrinkToFit="1"/>
    </xf>
    <xf numFmtId="0" fontId="71" fillId="0" borderId="11" xfId="0" applyFont="1" applyBorder="1" applyAlignment="1">
      <alignment horizontal="center" vertical="center"/>
    </xf>
    <xf numFmtId="0" fontId="54" fillId="4" borderId="0" xfId="0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9" fillId="0" borderId="1" xfId="0" applyFont="1" applyBorder="1" applyAlignment="1">
      <alignment horizontal="right" vertical="center" wrapText="1" shrinkToFit="1"/>
    </xf>
    <xf numFmtId="0" fontId="31" fillId="0" borderId="13" xfId="0" applyFont="1" applyBorder="1" applyAlignment="1">
      <alignment horizontal="center" vertical="center" wrapText="1" shrinkToFit="1"/>
    </xf>
    <xf numFmtId="0" fontId="31" fillId="0" borderId="18" xfId="0" applyFont="1" applyBorder="1" applyAlignment="1">
      <alignment horizontal="center" vertical="center" wrapText="1" shrinkToFit="1"/>
    </xf>
    <xf numFmtId="0" fontId="31" fillId="0" borderId="16" xfId="0" applyFont="1" applyBorder="1" applyAlignment="1">
      <alignment horizontal="center" vertical="center" wrapText="1" shrinkToFit="1"/>
    </xf>
    <xf numFmtId="0" fontId="31" fillId="0" borderId="3" xfId="0" applyFont="1" applyBorder="1" applyAlignment="1">
      <alignment horizontal="center" vertical="top" wrapText="1" shrinkToFit="1"/>
    </xf>
    <xf numFmtId="0" fontId="31" fillId="0" borderId="5" xfId="0" applyFont="1" applyBorder="1" applyAlignment="1">
      <alignment horizontal="center" vertical="top" wrapText="1" shrinkToFit="1"/>
    </xf>
    <xf numFmtId="0" fontId="21" fillId="0" borderId="0" xfId="0" applyFont="1" applyAlignment="1">
      <alignment horizontal="right"/>
    </xf>
    <xf numFmtId="0" fontId="32" fillId="0" borderId="3" xfId="0" applyFont="1" applyBorder="1" applyAlignment="1">
      <alignment horizontal="center" vertical="top" wrapText="1" shrinkToFit="1"/>
    </xf>
    <xf numFmtId="0" fontId="32" fillId="0" borderId="5" xfId="0" applyFont="1" applyBorder="1" applyAlignment="1">
      <alignment horizontal="center" vertical="top" wrapText="1" shrinkToFit="1"/>
    </xf>
    <xf numFmtId="0" fontId="9" fillId="4" borderId="0" xfId="0" applyFont="1" applyFill="1" applyBorder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0" fontId="35" fillId="4" borderId="0" xfId="0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33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 wrapText="1" shrinkToFit="1"/>
    </xf>
    <xf numFmtId="0" fontId="9" fillId="0" borderId="5" xfId="0" applyFont="1" applyBorder="1" applyAlignment="1">
      <alignment horizontal="center" vertical="top" wrapText="1" shrinkToFit="1"/>
    </xf>
    <xf numFmtId="0" fontId="36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B23" zoomScale="115" zoomScaleNormal="115" workbookViewId="0">
      <selection activeCell="B25" sqref="B25"/>
    </sheetView>
  </sheetViews>
  <sheetFormatPr defaultRowHeight="14.4" x14ac:dyDescent="0.3"/>
  <cols>
    <col min="1" max="1" width="6.109375" bestFit="1" customWidth="1"/>
    <col min="2" max="2" width="30.6640625" customWidth="1"/>
    <col min="3" max="3" width="20" bestFit="1" customWidth="1"/>
    <col min="4" max="4" width="20.88671875" customWidth="1"/>
    <col min="5" max="5" width="16.33203125" customWidth="1"/>
    <col min="6" max="6" width="17.5546875" customWidth="1"/>
  </cols>
  <sheetData>
    <row r="1" spans="1:17" ht="15.6" x14ac:dyDescent="0.3">
      <c r="A1" s="1"/>
      <c r="B1" s="2"/>
      <c r="C1" s="3"/>
      <c r="D1" s="4"/>
      <c r="E1" s="551" t="s">
        <v>0</v>
      </c>
      <c r="F1" s="551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5.6" x14ac:dyDescent="0.3">
      <c r="A2" s="1"/>
      <c r="B2" s="2"/>
      <c r="C2" s="3"/>
      <c r="D2" s="4"/>
      <c r="E2" s="552" t="s">
        <v>1</v>
      </c>
      <c r="F2" s="552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.6" x14ac:dyDescent="0.3">
      <c r="A3" s="6"/>
      <c r="B3" s="7"/>
      <c r="C3" s="8"/>
      <c r="D3" s="9"/>
      <c r="E3" s="553" t="s">
        <v>2</v>
      </c>
      <c r="F3" s="553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.6" x14ac:dyDescent="0.3">
      <c r="A4" s="6"/>
      <c r="B4" s="7"/>
      <c r="C4" s="8"/>
      <c r="D4" s="9"/>
      <c r="E4" s="10"/>
      <c r="F4" s="11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.6" x14ac:dyDescent="0.3">
      <c r="A5" s="554" t="s">
        <v>3</v>
      </c>
      <c r="B5" s="554"/>
      <c r="C5" s="554"/>
      <c r="D5" s="554"/>
      <c r="E5" s="554"/>
      <c r="F5" s="554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.6" x14ac:dyDescent="0.3">
      <c r="A6" s="554"/>
      <c r="B6" s="554"/>
      <c r="C6" s="554"/>
      <c r="D6" s="554"/>
      <c r="E6" s="554"/>
      <c r="F6" s="55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5.6" x14ac:dyDescent="0.3">
      <c r="A7" s="6"/>
      <c r="B7" s="7"/>
      <c r="C7" s="12"/>
      <c r="D7" s="13"/>
      <c r="E7" s="10"/>
      <c r="F7" s="14"/>
      <c r="G7" s="1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x14ac:dyDescent="0.3">
      <c r="A8" s="555" t="s">
        <v>4</v>
      </c>
      <c r="B8" s="557" t="s">
        <v>5</v>
      </c>
      <c r="C8" s="559" t="s">
        <v>6</v>
      </c>
      <c r="D8" s="561" t="s">
        <v>7</v>
      </c>
      <c r="E8" s="562"/>
      <c r="F8" s="563"/>
      <c r="G8" s="16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x14ac:dyDescent="0.3">
      <c r="A9" s="555"/>
      <c r="B9" s="557"/>
      <c r="C9" s="560"/>
      <c r="D9" s="564" t="s">
        <v>8</v>
      </c>
      <c r="E9" s="565"/>
      <c r="F9" s="566"/>
      <c r="G9" s="16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x14ac:dyDescent="0.3">
      <c r="A10" s="555"/>
      <c r="B10" s="557"/>
      <c r="C10" s="560"/>
      <c r="D10" s="567"/>
      <c r="E10" s="568"/>
      <c r="F10" s="569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x14ac:dyDescent="0.3">
      <c r="A11" s="555"/>
      <c r="B11" s="557"/>
      <c r="C11" s="560"/>
      <c r="D11" s="567"/>
      <c r="E11" s="568"/>
      <c r="F11" s="569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x14ac:dyDescent="0.3">
      <c r="A12" s="555"/>
      <c r="B12" s="557"/>
      <c r="C12" s="560"/>
      <c r="D12" s="570"/>
      <c r="E12" s="571"/>
      <c r="F12" s="572"/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x14ac:dyDescent="0.3">
      <c r="A13" s="556"/>
      <c r="B13" s="558"/>
      <c r="C13" s="560"/>
      <c r="D13" s="18" t="s">
        <v>9</v>
      </c>
      <c r="E13" s="19" t="s">
        <v>4</v>
      </c>
      <c r="F13" s="20" t="s">
        <v>10</v>
      </c>
      <c r="G13" s="16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" thickBot="1" x14ac:dyDescent="0.35">
      <c r="A14" s="21">
        <v>1</v>
      </c>
      <c r="B14" s="22" t="s">
        <v>11</v>
      </c>
      <c r="C14" s="23"/>
      <c r="D14" s="24">
        <v>43830</v>
      </c>
      <c r="E14" s="25">
        <v>525</v>
      </c>
      <c r="F14" s="69">
        <v>40000</v>
      </c>
      <c r="G14" s="26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6" thickTop="1" thickBot="1" x14ac:dyDescent="0.35">
      <c r="A15" s="21">
        <v>2</v>
      </c>
      <c r="B15" s="27" t="s">
        <v>12</v>
      </c>
      <c r="C15" s="28"/>
      <c r="D15" s="29">
        <v>43844</v>
      </c>
      <c r="E15" s="30">
        <v>4354</v>
      </c>
      <c r="F15" s="70">
        <v>40000</v>
      </c>
      <c r="G15" s="16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15" thickTop="1" x14ac:dyDescent="0.3">
      <c r="A16" s="21">
        <v>3</v>
      </c>
      <c r="B16" s="31" t="s">
        <v>13</v>
      </c>
      <c r="C16" s="32"/>
      <c r="D16" s="33">
        <v>43845</v>
      </c>
      <c r="E16" s="34">
        <v>62</v>
      </c>
      <c r="F16" s="71">
        <v>10000</v>
      </c>
      <c r="G16" s="35"/>
      <c r="H16" s="36"/>
      <c r="I16" s="573" t="s">
        <v>14</v>
      </c>
      <c r="J16" s="573"/>
      <c r="K16" s="573"/>
      <c r="L16" s="573"/>
      <c r="M16" s="573"/>
      <c r="N16" s="573"/>
      <c r="O16" s="17"/>
      <c r="P16" s="17"/>
      <c r="Q16" s="17"/>
    </row>
    <row r="17" spans="1:17" x14ac:dyDescent="0.3">
      <c r="A17" s="21">
        <v>4</v>
      </c>
      <c r="B17" s="37" t="s">
        <v>13</v>
      </c>
      <c r="C17" s="38"/>
      <c r="D17" s="39">
        <v>43845</v>
      </c>
      <c r="E17" s="40">
        <v>60</v>
      </c>
      <c r="F17" s="72">
        <v>40000</v>
      </c>
      <c r="G17" s="35"/>
      <c r="H17" s="36"/>
      <c r="I17" s="573" t="s">
        <v>14</v>
      </c>
      <c r="J17" s="573"/>
      <c r="K17" s="573"/>
      <c r="L17" s="573"/>
      <c r="M17" s="573"/>
      <c r="N17" s="573"/>
      <c r="O17" s="17"/>
      <c r="P17" s="17"/>
      <c r="Q17" s="17"/>
    </row>
    <row r="18" spans="1:17" ht="15" thickBot="1" x14ac:dyDescent="0.35">
      <c r="A18" s="21">
        <v>5</v>
      </c>
      <c r="B18" s="41" t="s">
        <v>13</v>
      </c>
      <c r="C18" s="42"/>
      <c r="D18" s="43">
        <v>43845</v>
      </c>
      <c r="E18" s="44">
        <v>59</v>
      </c>
      <c r="F18" s="73">
        <v>40000</v>
      </c>
      <c r="G18" s="36"/>
      <c r="H18" s="36"/>
      <c r="I18" s="573" t="s">
        <v>14</v>
      </c>
      <c r="J18" s="573"/>
      <c r="K18" s="573"/>
      <c r="L18" s="573"/>
      <c r="M18" s="573"/>
      <c r="N18" s="573"/>
      <c r="O18" s="17"/>
      <c r="P18" s="17"/>
      <c r="Q18" s="17"/>
    </row>
    <row r="19" spans="1:17" ht="15.6" thickTop="1" thickBot="1" x14ac:dyDescent="0.35">
      <c r="A19" s="21">
        <v>6</v>
      </c>
      <c r="B19" s="27" t="s">
        <v>15</v>
      </c>
      <c r="C19" s="27"/>
      <c r="D19" s="29">
        <v>43847</v>
      </c>
      <c r="E19" s="30">
        <v>20</v>
      </c>
      <c r="F19" s="70">
        <v>10000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5.6" thickTop="1" thickBot="1" x14ac:dyDescent="0.35">
      <c r="A20" s="21">
        <v>7</v>
      </c>
      <c r="B20" s="27" t="s">
        <v>16</v>
      </c>
      <c r="C20" s="27"/>
      <c r="D20" s="29">
        <v>43850</v>
      </c>
      <c r="E20" s="30">
        <v>151</v>
      </c>
      <c r="F20" s="70">
        <v>10000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5.6" thickTop="1" thickBot="1" x14ac:dyDescent="0.35">
      <c r="A21" s="21">
        <v>8</v>
      </c>
      <c r="B21" s="27" t="s">
        <v>17</v>
      </c>
      <c r="C21" s="27"/>
      <c r="D21" s="29">
        <v>43851</v>
      </c>
      <c r="E21" s="30">
        <v>4</v>
      </c>
      <c r="F21" s="70">
        <v>10000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5" thickTop="1" x14ac:dyDescent="0.3">
      <c r="A22" s="21">
        <v>9</v>
      </c>
      <c r="B22" s="45" t="s">
        <v>18</v>
      </c>
      <c r="C22" s="46"/>
      <c r="D22" s="47">
        <v>43852</v>
      </c>
      <c r="E22" s="48">
        <v>39620</v>
      </c>
      <c r="F22" s="68">
        <v>40000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x14ac:dyDescent="0.3">
      <c r="A23" s="21">
        <v>10</v>
      </c>
      <c r="B23" s="49" t="s">
        <v>19</v>
      </c>
      <c r="C23" s="50"/>
      <c r="D23" s="51">
        <v>43852</v>
      </c>
      <c r="E23" s="52">
        <v>15</v>
      </c>
      <c r="F23" s="74">
        <v>60000</v>
      </c>
      <c r="G23" s="17"/>
      <c r="H23" s="17"/>
      <c r="I23" s="576" t="s">
        <v>20</v>
      </c>
      <c r="J23" s="576"/>
      <c r="K23" s="576"/>
      <c r="L23" s="576"/>
      <c r="M23" s="576"/>
      <c r="N23" s="17"/>
      <c r="O23" s="17"/>
      <c r="P23" s="17"/>
      <c r="Q23" s="17"/>
    </row>
    <row r="24" spans="1:17" ht="15" thickBot="1" x14ac:dyDescent="0.35">
      <c r="A24" s="53">
        <v>11</v>
      </c>
      <c r="B24" s="54" t="s">
        <v>19</v>
      </c>
      <c r="C24" s="22"/>
      <c r="D24" s="24">
        <v>43852</v>
      </c>
      <c r="E24" s="25">
        <v>14</v>
      </c>
      <c r="F24" s="69">
        <v>60000</v>
      </c>
      <c r="G24" s="17"/>
      <c r="H24" s="17"/>
      <c r="I24" s="576" t="s">
        <v>20</v>
      </c>
      <c r="J24" s="576"/>
      <c r="K24" s="576"/>
      <c r="L24" s="576"/>
      <c r="M24" s="576"/>
      <c r="N24" s="17"/>
      <c r="O24" s="17"/>
      <c r="P24" s="17"/>
      <c r="Q24" s="17"/>
    </row>
    <row r="25" spans="1:17" ht="15.6" thickTop="1" thickBot="1" x14ac:dyDescent="0.35">
      <c r="A25" s="21">
        <v>12</v>
      </c>
      <c r="B25" s="77" t="s">
        <v>21</v>
      </c>
      <c r="C25" s="27"/>
      <c r="D25" s="29">
        <v>43853</v>
      </c>
      <c r="E25" s="30">
        <v>70</v>
      </c>
      <c r="F25" s="70">
        <v>10000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5" thickTop="1" x14ac:dyDescent="0.3">
      <c r="A26" s="21">
        <v>13</v>
      </c>
      <c r="B26" s="45" t="s">
        <v>22</v>
      </c>
      <c r="C26" s="55"/>
      <c r="D26" s="47">
        <v>43854</v>
      </c>
      <c r="E26" s="48">
        <v>898982</v>
      </c>
      <c r="F26" s="75">
        <v>-40000</v>
      </c>
      <c r="G26" s="17"/>
      <c r="H26" s="17"/>
      <c r="I26" s="577" t="s">
        <v>23</v>
      </c>
      <c r="J26" s="578"/>
      <c r="K26" s="17"/>
      <c r="L26" s="17"/>
      <c r="M26" s="17"/>
      <c r="N26" s="17"/>
      <c r="O26" s="17"/>
      <c r="P26" s="17"/>
      <c r="Q26" s="17"/>
    </row>
    <row r="27" spans="1:17" ht="15" thickBot="1" x14ac:dyDescent="0.35">
      <c r="A27" s="21">
        <v>14</v>
      </c>
      <c r="B27" s="56" t="s">
        <v>24</v>
      </c>
      <c r="C27" s="42"/>
      <c r="D27" s="43">
        <v>43852</v>
      </c>
      <c r="E27" s="44">
        <v>31</v>
      </c>
      <c r="F27" s="73">
        <v>40000</v>
      </c>
      <c r="G27" s="36"/>
      <c r="H27" s="36"/>
      <c r="I27" s="573" t="s">
        <v>25</v>
      </c>
      <c r="J27" s="573"/>
      <c r="K27" s="573" t="s">
        <v>26</v>
      </c>
      <c r="L27" s="573"/>
      <c r="M27" s="573"/>
      <c r="N27" s="573"/>
      <c r="O27" s="574" t="s">
        <v>27</v>
      </c>
      <c r="P27" s="575"/>
      <c r="Q27" s="575"/>
    </row>
    <row r="28" spans="1:17" ht="15.6" thickTop="1" thickBot="1" x14ac:dyDescent="0.35">
      <c r="A28" s="21">
        <v>15</v>
      </c>
      <c r="B28" s="78" t="s">
        <v>28</v>
      </c>
      <c r="C28" s="79"/>
      <c r="D28" s="80">
        <v>43859</v>
      </c>
      <c r="E28" s="81">
        <v>972</v>
      </c>
      <c r="F28" s="76">
        <v>40000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16.2" thickTop="1" x14ac:dyDescent="0.3">
      <c r="A29" s="57"/>
      <c r="B29" s="58"/>
      <c r="C29" s="59"/>
      <c r="D29" s="60"/>
      <c r="E29" s="61"/>
      <c r="F29" s="62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.6" x14ac:dyDescent="0.3">
      <c r="A30" s="63"/>
      <c r="B30" s="64"/>
      <c r="C30" s="65"/>
      <c r="D30" s="66"/>
      <c r="E30" s="67" t="s">
        <v>29</v>
      </c>
      <c r="F30" s="68">
        <f>SUM(F14:F29)</f>
        <v>410000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</sheetData>
  <mergeCells count="18">
    <mergeCell ref="I27:J27"/>
    <mergeCell ref="K27:N27"/>
    <mergeCell ref="O27:Q27"/>
    <mergeCell ref="I16:N16"/>
    <mergeCell ref="I17:N17"/>
    <mergeCell ref="I18:N18"/>
    <mergeCell ref="I23:M23"/>
    <mergeCell ref="I24:M24"/>
    <mergeCell ref="I26:J26"/>
    <mergeCell ref="E1:F1"/>
    <mergeCell ref="E2:F2"/>
    <mergeCell ref="E3:F3"/>
    <mergeCell ref="A5:F6"/>
    <mergeCell ref="A8:A13"/>
    <mergeCell ref="B8:B13"/>
    <mergeCell ref="C8:C13"/>
    <mergeCell ref="D8:F8"/>
    <mergeCell ref="D9:F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opLeftCell="A11" zoomScale="70" zoomScaleNormal="70" workbookViewId="0">
      <selection sqref="A1:F25"/>
    </sheetView>
  </sheetViews>
  <sheetFormatPr defaultRowHeight="14.4" x14ac:dyDescent="0.3"/>
  <cols>
    <col min="1" max="1" width="4.109375" customWidth="1"/>
    <col min="2" max="2" width="29.109375" style="336" customWidth="1"/>
    <col min="3" max="3" width="47.21875" customWidth="1"/>
    <col min="4" max="4" width="5.5546875" bestFit="1" customWidth="1"/>
    <col min="5" max="5" width="15.33203125" bestFit="1" customWidth="1"/>
    <col min="6" max="6" width="12.44140625" bestFit="1" customWidth="1"/>
  </cols>
  <sheetData>
    <row r="1" spans="1:7" s="547" customFormat="1" ht="10.199999999999999" x14ac:dyDescent="0.2">
      <c r="A1" s="663" t="s">
        <v>0</v>
      </c>
      <c r="B1" s="663"/>
      <c r="C1" s="663"/>
      <c r="D1" s="663"/>
      <c r="E1" s="663"/>
      <c r="F1" s="663"/>
      <c r="G1" s="351"/>
    </row>
    <row r="2" spans="1:7" s="547" customFormat="1" ht="10.199999999999999" x14ac:dyDescent="0.2">
      <c r="A2" s="663" t="s">
        <v>30</v>
      </c>
      <c r="B2" s="663"/>
      <c r="C2" s="663"/>
      <c r="D2" s="663"/>
      <c r="E2" s="663"/>
      <c r="F2" s="663"/>
      <c r="G2" s="351"/>
    </row>
    <row r="3" spans="1:7" s="547" customFormat="1" ht="10.199999999999999" x14ac:dyDescent="0.2">
      <c r="A3" s="663" t="s">
        <v>2</v>
      </c>
      <c r="B3" s="663"/>
      <c r="C3" s="663"/>
      <c r="D3" s="663"/>
      <c r="E3" s="663"/>
      <c r="F3" s="663"/>
      <c r="G3" s="351"/>
    </row>
    <row r="4" spans="1:7" s="352" customFormat="1" ht="15.6" x14ac:dyDescent="0.3">
      <c r="A4" s="651" t="s">
        <v>230</v>
      </c>
      <c r="B4" s="651"/>
      <c r="C4" s="651"/>
      <c r="D4" s="651"/>
      <c r="E4" s="651"/>
      <c r="F4" s="651"/>
      <c r="G4" s="351"/>
    </row>
    <row r="5" spans="1:7" ht="15.6" x14ac:dyDescent="0.3">
      <c r="A5" s="626" t="s">
        <v>4</v>
      </c>
      <c r="B5" s="582" t="s">
        <v>5</v>
      </c>
      <c r="C5" s="626" t="s">
        <v>32</v>
      </c>
      <c r="D5" s="190"/>
      <c r="E5" s="586" t="s">
        <v>33</v>
      </c>
      <c r="F5" s="586"/>
      <c r="G5" s="17"/>
    </row>
    <row r="6" spans="1:7" ht="33" customHeight="1" x14ac:dyDescent="0.3">
      <c r="A6" s="627"/>
      <c r="B6" s="583"/>
      <c r="C6" s="627"/>
      <c r="D6" s="191"/>
      <c r="E6" s="664" t="s">
        <v>34</v>
      </c>
      <c r="F6" s="665"/>
      <c r="G6" s="17"/>
    </row>
    <row r="7" spans="1:7" ht="15.6" x14ac:dyDescent="0.3">
      <c r="A7" s="628"/>
      <c r="B7" s="584"/>
      <c r="C7" s="628"/>
      <c r="D7" s="194" t="s">
        <v>35</v>
      </c>
      <c r="E7" s="194" t="s">
        <v>9</v>
      </c>
      <c r="F7" s="86" t="s">
        <v>10</v>
      </c>
      <c r="G7" s="17"/>
    </row>
    <row r="8" spans="1:7" ht="41.4" thickBot="1" x14ac:dyDescent="0.35">
      <c r="A8" s="192">
        <v>1</v>
      </c>
      <c r="B8" s="124" t="s">
        <v>200</v>
      </c>
      <c r="C8" s="199" t="s">
        <v>201</v>
      </c>
      <c r="D8" s="121">
        <v>1742</v>
      </c>
      <c r="E8" s="135">
        <v>44104</v>
      </c>
      <c r="F8" s="200">
        <v>40000</v>
      </c>
      <c r="G8" s="341">
        <f>SUM(F8)</f>
        <v>40000</v>
      </c>
    </row>
    <row r="9" spans="1:7" ht="53.4" thickTop="1" x14ac:dyDescent="0.3">
      <c r="A9" s="192">
        <v>2</v>
      </c>
      <c r="B9" s="333" t="s">
        <v>202</v>
      </c>
      <c r="C9" s="208" t="s">
        <v>203</v>
      </c>
      <c r="D9" s="192">
        <v>1942</v>
      </c>
      <c r="E9" s="117">
        <v>44104</v>
      </c>
      <c r="F9" s="209">
        <v>40000</v>
      </c>
      <c r="G9" s="17"/>
    </row>
    <row r="10" spans="1:7" ht="51.6" thickBot="1" x14ac:dyDescent="0.35">
      <c r="A10" s="192">
        <v>3</v>
      </c>
      <c r="B10" s="120" t="s">
        <v>204</v>
      </c>
      <c r="C10" s="199" t="s">
        <v>205</v>
      </c>
      <c r="D10" s="121">
        <v>8267</v>
      </c>
      <c r="E10" s="135">
        <v>44106</v>
      </c>
      <c r="F10" s="200">
        <v>40000</v>
      </c>
      <c r="G10" s="341">
        <f>SUM(F9:F10)</f>
        <v>80000</v>
      </c>
    </row>
    <row r="11" spans="1:7" ht="51.6" thickTop="1" x14ac:dyDescent="0.3">
      <c r="A11" s="192">
        <v>4</v>
      </c>
      <c r="B11" s="116" t="s">
        <v>206</v>
      </c>
      <c r="C11" s="208" t="s">
        <v>207</v>
      </c>
      <c r="D11" s="192">
        <v>2252</v>
      </c>
      <c r="E11" s="117">
        <v>44110</v>
      </c>
      <c r="F11" s="209">
        <v>60000</v>
      </c>
      <c r="G11" s="17"/>
    </row>
    <row r="12" spans="1:7" ht="51.6" thickBot="1" x14ac:dyDescent="0.35">
      <c r="A12" s="192">
        <v>5</v>
      </c>
      <c r="B12" s="120" t="s">
        <v>206</v>
      </c>
      <c r="C12" s="199" t="s">
        <v>208</v>
      </c>
      <c r="D12" s="121">
        <v>2251</v>
      </c>
      <c r="E12" s="135">
        <v>44110</v>
      </c>
      <c r="F12" s="200">
        <v>120000</v>
      </c>
      <c r="G12" s="341">
        <f>SUM(F11:F12)</f>
        <v>180000</v>
      </c>
    </row>
    <row r="13" spans="1:7" ht="42" thickTop="1" thickBot="1" x14ac:dyDescent="0.35">
      <c r="A13" s="192">
        <v>6</v>
      </c>
      <c r="B13" s="331" t="s">
        <v>209</v>
      </c>
      <c r="C13" s="298" t="s">
        <v>210</v>
      </c>
      <c r="D13" s="106">
        <v>1124</v>
      </c>
      <c r="E13" s="107">
        <v>44111</v>
      </c>
      <c r="F13" s="299">
        <v>40000</v>
      </c>
      <c r="G13" s="342">
        <f>SUM(F13)</f>
        <v>40000</v>
      </c>
    </row>
    <row r="14" spans="1:7" ht="42" thickTop="1" thickBot="1" x14ac:dyDescent="0.35">
      <c r="A14" s="192">
        <v>7</v>
      </c>
      <c r="B14" s="546" t="s">
        <v>211</v>
      </c>
      <c r="C14" s="298" t="s">
        <v>212</v>
      </c>
      <c r="D14" s="106">
        <v>457</v>
      </c>
      <c r="E14" s="107">
        <v>44112</v>
      </c>
      <c r="F14" s="299">
        <v>40000</v>
      </c>
      <c r="G14" s="342">
        <f>SUM(F14)</f>
        <v>40000</v>
      </c>
    </row>
    <row r="15" spans="1:7" ht="51.6" thickTop="1" x14ac:dyDescent="0.3">
      <c r="A15" s="192">
        <v>8</v>
      </c>
      <c r="B15" s="116" t="s">
        <v>124</v>
      </c>
      <c r="C15" s="208" t="s">
        <v>213</v>
      </c>
      <c r="D15" s="192">
        <v>38</v>
      </c>
      <c r="E15" s="117">
        <v>44116</v>
      </c>
      <c r="F15" s="209">
        <v>45000</v>
      </c>
      <c r="G15" s="17"/>
    </row>
    <row r="16" spans="1:7" ht="51" x14ac:dyDescent="0.3">
      <c r="A16" s="192">
        <v>9</v>
      </c>
      <c r="B16" s="116" t="s">
        <v>214</v>
      </c>
      <c r="C16" s="208" t="s">
        <v>215</v>
      </c>
      <c r="D16" s="192">
        <v>2077</v>
      </c>
      <c r="E16" s="117">
        <v>44116</v>
      </c>
      <c r="F16" s="209">
        <v>10000</v>
      </c>
      <c r="G16" s="17"/>
    </row>
    <row r="17" spans="1:7" ht="51.6" thickBot="1" x14ac:dyDescent="0.35">
      <c r="A17" s="192">
        <v>10</v>
      </c>
      <c r="B17" s="120" t="s">
        <v>124</v>
      </c>
      <c r="C17" s="343" t="s">
        <v>216</v>
      </c>
      <c r="D17" s="121">
        <v>37</v>
      </c>
      <c r="E17" s="122">
        <v>44116</v>
      </c>
      <c r="F17" s="311">
        <v>45000</v>
      </c>
      <c r="G17" s="341">
        <f>SUM(F15:F17)</f>
        <v>100000</v>
      </c>
    </row>
    <row r="18" spans="1:7" ht="42" thickTop="1" thickBot="1" x14ac:dyDescent="0.35">
      <c r="A18" s="192">
        <v>11</v>
      </c>
      <c r="B18" s="368" t="s">
        <v>217</v>
      </c>
      <c r="C18" s="344" t="s">
        <v>218</v>
      </c>
      <c r="D18" s="106">
        <v>6053</v>
      </c>
      <c r="E18" s="107">
        <v>44117</v>
      </c>
      <c r="F18" s="299">
        <v>10000</v>
      </c>
      <c r="G18" s="342">
        <f>SUM(F18)</f>
        <v>10000</v>
      </c>
    </row>
    <row r="19" spans="1:7" ht="51.6" thickTop="1" x14ac:dyDescent="0.3">
      <c r="A19" s="192">
        <v>12</v>
      </c>
      <c r="B19" s="116" t="s">
        <v>219</v>
      </c>
      <c r="C19" s="208" t="s">
        <v>220</v>
      </c>
      <c r="D19" s="192">
        <v>15</v>
      </c>
      <c r="E19" s="117">
        <v>44120</v>
      </c>
      <c r="F19" s="209">
        <v>25000</v>
      </c>
      <c r="G19" s="17"/>
    </row>
    <row r="20" spans="1:7" ht="51.6" thickBot="1" x14ac:dyDescent="0.35">
      <c r="A20" s="192">
        <v>13</v>
      </c>
      <c r="B20" s="151" t="s">
        <v>219</v>
      </c>
      <c r="C20" s="345" t="s">
        <v>229</v>
      </c>
      <c r="D20" s="191">
        <v>13</v>
      </c>
      <c r="E20" s="153">
        <v>44120</v>
      </c>
      <c r="F20" s="346">
        <v>25000</v>
      </c>
      <c r="G20" s="341">
        <f>SUM(F19:F20)</f>
        <v>50000</v>
      </c>
    </row>
    <row r="21" spans="1:7" ht="52.2" thickTop="1" thickBot="1" x14ac:dyDescent="0.35">
      <c r="A21" s="192">
        <v>14</v>
      </c>
      <c r="B21" s="133" t="s">
        <v>221</v>
      </c>
      <c r="C21" s="347" t="s">
        <v>222</v>
      </c>
      <c r="D21" s="134">
        <v>12</v>
      </c>
      <c r="E21" s="135">
        <v>44127</v>
      </c>
      <c r="F21" s="200">
        <v>40000</v>
      </c>
      <c r="G21" s="341">
        <f>SUM(F21)</f>
        <v>40000</v>
      </c>
    </row>
    <row r="22" spans="1:7" ht="52.2" thickTop="1" thickBot="1" x14ac:dyDescent="0.35">
      <c r="A22" s="192">
        <v>15</v>
      </c>
      <c r="B22" s="331" t="s">
        <v>223</v>
      </c>
      <c r="C22" s="298" t="s">
        <v>228</v>
      </c>
      <c r="D22" s="106">
        <v>185</v>
      </c>
      <c r="E22" s="107">
        <v>44130</v>
      </c>
      <c r="F22" s="299">
        <v>10000</v>
      </c>
      <c r="G22" s="342">
        <f>SUM(F22)</f>
        <v>10000</v>
      </c>
    </row>
    <row r="23" spans="1:7" ht="31.2" thickTop="1" x14ac:dyDescent="0.3">
      <c r="A23" s="192">
        <v>16</v>
      </c>
      <c r="B23" s="116" t="s">
        <v>224</v>
      </c>
      <c r="C23" s="208" t="s">
        <v>225</v>
      </c>
      <c r="D23" s="192">
        <v>1710</v>
      </c>
      <c r="E23" s="117">
        <v>44131</v>
      </c>
      <c r="F23" s="209">
        <v>40000</v>
      </c>
      <c r="G23" s="348"/>
    </row>
    <row r="24" spans="1:7" ht="31.2" thickBot="1" x14ac:dyDescent="0.35">
      <c r="A24" s="192">
        <v>17</v>
      </c>
      <c r="B24" s="120" t="s">
        <v>226</v>
      </c>
      <c r="C24" s="199" t="s">
        <v>227</v>
      </c>
      <c r="D24" s="121">
        <v>1683</v>
      </c>
      <c r="E24" s="122">
        <v>44131</v>
      </c>
      <c r="F24" s="311">
        <v>40000</v>
      </c>
      <c r="G24" s="341">
        <f>SUM(F23:F24)</f>
        <v>80000</v>
      </c>
    </row>
    <row r="25" spans="1:7" ht="16.2" thickTop="1" x14ac:dyDescent="0.3">
      <c r="A25" s="598" t="s">
        <v>68</v>
      </c>
      <c r="B25" s="599"/>
      <c r="C25" s="600"/>
      <c r="D25" s="189"/>
      <c r="E25" s="91"/>
      <c r="F25" s="215">
        <f>SUM(F8:F24)</f>
        <v>670000</v>
      </c>
      <c r="G25" s="17"/>
    </row>
    <row r="26" spans="1:7" ht="15.6" x14ac:dyDescent="0.3">
      <c r="A26" s="5"/>
      <c r="B26" s="225"/>
      <c r="C26" s="340"/>
      <c r="D26" s="5"/>
      <c r="E26" s="349" t="s">
        <v>102</v>
      </c>
      <c r="F26" s="350">
        <v>670000</v>
      </c>
      <c r="G26" s="17"/>
    </row>
    <row r="27" spans="1:7" ht="15.6" x14ac:dyDescent="0.3">
      <c r="A27" s="5"/>
      <c r="B27" s="225"/>
      <c r="C27" s="340"/>
      <c r="D27" s="5"/>
      <c r="E27" s="216"/>
      <c r="F27" s="197"/>
      <c r="G27" s="17"/>
    </row>
    <row r="28" spans="1:7" ht="15.6" x14ac:dyDescent="0.3">
      <c r="A28" s="601" t="s">
        <v>103</v>
      </c>
      <c r="B28" s="601"/>
      <c r="C28" s="601"/>
      <c r="D28" s="601"/>
      <c r="E28" s="601"/>
      <c r="F28" s="224"/>
      <c r="G28" s="17"/>
    </row>
  </sheetData>
  <mergeCells count="11">
    <mergeCell ref="A25:C25"/>
    <mergeCell ref="A28:E28"/>
    <mergeCell ref="A1:F1"/>
    <mergeCell ref="A2:F2"/>
    <mergeCell ref="A3:F3"/>
    <mergeCell ref="A4:F4"/>
    <mergeCell ref="A5:A7"/>
    <mergeCell ref="B5:B7"/>
    <mergeCell ref="C5:C7"/>
    <mergeCell ref="E5:F5"/>
    <mergeCell ref="E6:F6"/>
  </mergeCells>
  <pageMargins left="0.25" right="0.25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opLeftCell="A15" zoomScale="55" zoomScaleNormal="55" workbookViewId="0">
      <selection sqref="A1:L34"/>
    </sheetView>
  </sheetViews>
  <sheetFormatPr defaultRowHeight="14.4" x14ac:dyDescent="0.3"/>
  <cols>
    <col min="1" max="1" width="4.88671875" customWidth="1"/>
    <col min="2" max="2" width="35.5546875" style="336" customWidth="1"/>
    <col min="3" max="3" width="31.44140625" customWidth="1"/>
    <col min="4" max="4" width="13.33203125" customWidth="1"/>
    <col min="5" max="5" width="28.88671875" customWidth="1"/>
    <col min="6" max="6" width="27.33203125" customWidth="1"/>
    <col min="7" max="7" width="9.44140625" bestFit="1" customWidth="1"/>
  </cols>
  <sheetData>
    <row r="1" spans="1:12" s="367" customFormat="1" ht="10.199999999999999" x14ac:dyDescent="0.2">
      <c r="A1" s="663" t="s">
        <v>0</v>
      </c>
      <c r="B1" s="663"/>
      <c r="C1" s="663"/>
      <c r="D1" s="663"/>
      <c r="E1" s="663"/>
      <c r="F1" s="663"/>
      <c r="G1" s="301"/>
      <c r="H1" s="17"/>
      <c r="I1" s="17"/>
      <c r="J1" s="17"/>
      <c r="K1" s="17"/>
      <c r="L1" s="17"/>
    </row>
    <row r="2" spans="1:12" s="367" customFormat="1" ht="10.199999999999999" x14ac:dyDescent="0.2">
      <c r="A2" s="663" t="s">
        <v>30</v>
      </c>
      <c r="B2" s="663"/>
      <c r="C2" s="663"/>
      <c r="D2" s="663"/>
      <c r="E2" s="663"/>
      <c r="F2" s="663"/>
      <c r="G2" s="301"/>
      <c r="H2" s="17"/>
      <c r="I2" s="17"/>
      <c r="J2" s="17"/>
      <c r="K2" s="17"/>
      <c r="L2" s="17"/>
    </row>
    <row r="3" spans="1:12" s="367" customFormat="1" ht="10.199999999999999" x14ac:dyDescent="0.2">
      <c r="A3" s="663" t="s">
        <v>2</v>
      </c>
      <c r="B3" s="663"/>
      <c r="C3" s="663"/>
      <c r="D3" s="663"/>
      <c r="E3" s="663"/>
      <c r="F3" s="663"/>
      <c r="G3" s="301"/>
      <c r="H3" s="17"/>
      <c r="I3" s="17"/>
      <c r="J3" s="17"/>
      <c r="K3" s="17"/>
      <c r="L3" s="17"/>
    </row>
    <row r="4" spans="1:12" ht="15.6" x14ac:dyDescent="0.3">
      <c r="A4" s="651" t="s">
        <v>152</v>
      </c>
      <c r="B4" s="651"/>
      <c r="C4" s="651"/>
      <c r="D4" s="651"/>
      <c r="E4" s="651"/>
      <c r="F4" s="651"/>
      <c r="G4" s="302"/>
      <c r="H4" s="265"/>
      <c r="I4" s="265"/>
      <c r="J4" s="265"/>
      <c r="K4" s="265"/>
      <c r="L4" s="265"/>
    </row>
    <row r="5" spans="1:12" ht="15.6" x14ac:dyDescent="0.3">
      <c r="A5" s="582" t="s">
        <v>4</v>
      </c>
      <c r="B5" s="582" t="s">
        <v>5</v>
      </c>
      <c r="C5" s="582" t="s">
        <v>32</v>
      </c>
      <c r="D5" s="190"/>
      <c r="E5" s="586" t="s">
        <v>33</v>
      </c>
      <c r="F5" s="586"/>
      <c r="G5" s="301"/>
      <c r="H5" s="5"/>
      <c r="I5" s="5"/>
      <c r="J5" s="5"/>
      <c r="K5" s="5"/>
      <c r="L5" s="5"/>
    </row>
    <row r="6" spans="1:12" ht="33" customHeight="1" x14ac:dyDescent="0.3">
      <c r="A6" s="583"/>
      <c r="B6" s="583"/>
      <c r="C6" s="583"/>
      <c r="D6" s="191"/>
      <c r="E6" s="587" t="s">
        <v>34</v>
      </c>
      <c r="F6" s="587"/>
      <c r="G6" s="301"/>
      <c r="H6" s="5"/>
      <c r="I6" s="15"/>
      <c r="J6" s="5"/>
      <c r="K6" s="5"/>
      <c r="L6" s="5"/>
    </row>
    <row r="7" spans="1:12" ht="15.6" x14ac:dyDescent="0.3">
      <c r="A7" s="584"/>
      <c r="B7" s="584"/>
      <c r="C7" s="584"/>
      <c r="D7" s="132" t="s">
        <v>35</v>
      </c>
      <c r="E7" s="194" t="s">
        <v>9</v>
      </c>
      <c r="F7" s="86" t="s">
        <v>10</v>
      </c>
      <c r="G7" s="301"/>
      <c r="H7" s="5"/>
      <c r="I7" s="15"/>
      <c r="J7" s="5"/>
      <c r="K7" s="5"/>
      <c r="L7" s="5"/>
    </row>
    <row r="8" spans="1:12" ht="39" x14ac:dyDescent="0.3">
      <c r="A8" s="192">
        <v>1</v>
      </c>
      <c r="B8" s="116" t="s">
        <v>153</v>
      </c>
      <c r="C8" s="303" t="s">
        <v>192</v>
      </c>
      <c r="D8" s="192">
        <v>99</v>
      </c>
      <c r="E8" s="91">
        <v>44137</v>
      </c>
      <c r="F8" s="215">
        <v>30000</v>
      </c>
      <c r="G8" s="301"/>
      <c r="H8" s="5"/>
      <c r="I8" s="15"/>
      <c r="J8" s="5"/>
      <c r="K8" s="5"/>
      <c r="L8" s="5"/>
    </row>
    <row r="9" spans="1:12" ht="39.6" thickBot="1" x14ac:dyDescent="0.35">
      <c r="A9" s="192">
        <v>2</v>
      </c>
      <c r="B9" s="120" t="s">
        <v>153</v>
      </c>
      <c r="C9" s="304" t="s">
        <v>188</v>
      </c>
      <c r="D9" s="121">
        <v>98</v>
      </c>
      <c r="E9" s="135">
        <v>44137</v>
      </c>
      <c r="F9" s="200">
        <v>30000</v>
      </c>
      <c r="G9" s="305">
        <f>SUM(F8:F9)</f>
        <v>60000</v>
      </c>
      <c r="H9" s="5"/>
      <c r="I9" s="15"/>
      <c r="J9" s="5"/>
      <c r="K9" s="5"/>
      <c r="L9" s="5"/>
    </row>
    <row r="10" spans="1:12" ht="40.200000000000003" thickTop="1" thickBot="1" x14ac:dyDescent="0.35">
      <c r="A10" s="192">
        <v>3</v>
      </c>
      <c r="B10" s="331" t="s">
        <v>154</v>
      </c>
      <c r="C10" s="306" t="s">
        <v>155</v>
      </c>
      <c r="D10" s="106">
        <v>587</v>
      </c>
      <c r="E10" s="107">
        <v>44138</v>
      </c>
      <c r="F10" s="299">
        <v>40000</v>
      </c>
      <c r="G10" s="307">
        <f>SUM(F10)</f>
        <v>40000</v>
      </c>
      <c r="H10" s="5"/>
      <c r="I10" s="15"/>
      <c r="J10" s="5"/>
      <c r="K10" s="5"/>
      <c r="L10" s="5"/>
    </row>
    <row r="11" spans="1:12" ht="40.200000000000003" thickTop="1" thickBot="1" x14ac:dyDescent="0.35">
      <c r="A11" s="192">
        <v>4</v>
      </c>
      <c r="B11" s="332" t="s">
        <v>156</v>
      </c>
      <c r="C11" s="308" t="s">
        <v>157</v>
      </c>
      <c r="D11" s="137">
        <v>338</v>
      </c>
      <c r="E11" s="309">
        <v>44140</v>
      </c>
      <c r="F11" s="310">
        <v>40000</v>
      </c>
      <c r="G11" s="307">
        <f>SUM(F11)</f>
        <v>40000</v>
      </c>
      <c r="H11" s="5"/>
      <c r="I11" s="666" t="s">
        <v>158</v>
      </c>
      <c r="J11" s="666"/>
      <c r="K11" s="666"/>
      <c r="L11" s="666"/>
    </row>
    <row r="12" spans="1:12" ht="48" thickTop="1" thickBot="1" x14ac:dyDescent="0.35">
      <c r="A12" s="192">
        <v>5</v>
      </c>
      <c r="B12" s="331" t="s">
        <v>159</v>
      </c>
      <c r="C12" s="237" t="s">
        <v>160</v>
      </c>
      <c r="D12" s="106">
        <v>405193</v>
      </c>
      <c r="E12" s="107">
        <v>44141</v>
      </c>
      <c r="F12" s="299">
        <v>10000</v>
      </c>
      <c r="G12" s="307">
        <f>SUM(F12)</f>
        <v>10000</v>
      </c>
      <c r="H12" s="5"/>
      <c r="I12" s="15"/>
      <c r="J12" s="5"/>
      <c r="K12" s="5"/>
      <c r="L12" s="5"/>
    </row>
    <row r="13" spans="1:12" ht="24" thickTop="1" x14ac:dyDescent="0.3">
      <c r="A13" s="192">
        <v>6</v>
      </c>
      <c r="B13" s="116" t="s">
        <v>161</v>
      </c>
      <c r="C13" s="303" t="s">
        <v>193</v>
      </c>
      <c r="D13" s="192">
        <v>496</v>
      </c>
      <c r="E13" s="117">
        <v>44146</v>
      </c>
      <c r="F13" s="209">
        <v>40000</v>
      </c>
      <c r="G13" s="301"/>
      <c r="H13" s="5"/>
      <c r="I13" s="15"/>
      <c r="J13" s="5"/>
      <c r="K13" s="5"/>
      <c r="L13" s="5"/>
    </row>
    <row r="14" spans="1:12" ht="31.8" thickBot="1" x14ac:dyDescent="0.35">
      <c r="A14" s="192">
        <v>7</v>
      </c>
      <c r="B14" s="124" t="s">
        <v>162</v>
      </c>
      <c r="C14" s="233" t="s">
        <v>194</v>
      </c>
      <c r="D14" s="121">
        <v>7257</v>
      </c>
      <c r="E14" s="135">
        <v>44146</v>
      </c>
      <c r="F14" s="200">
        <v>40000</v>
      </c>
      <c r="G14" s="305">
        <f>SUM(F13:F14)</f>
        <v>80000</v>
      </c>
      <c r="H14" s="5"/>
      <c r="I14" s="15"/>
      <c r="J14" s="5"/>
      <c r="K14" s="5"/>
      <c r="L14" s="5"/>
    </row>
    <row r="15" spans="1:12" ht="32.4" thickTop="1" thickBot="1" x14ac:dyDescent="0.35">
      <c r="A15" s="192">
        <v>8</v>
      </c>
      <c r="B15" s="331" t="s">
        <v>156</v>
      </c>
      <c r="C15" s="306" t="s">
        <v>195</v>
      </c>
      <c r="D15" s="106">
        <v>345</v>
      </c>
      <c r="E15" s="107">
        <v>44148</v>
      </c>
      <c r="F15" s="299">
        <v>40000</v>
      </c>
      <c r="G15" s="307">
        <f>SUM(F15)</f>
        <v>40000</v>
      </c>
      <c r="H15" s="5"/>
      <c r="I15" s="15"/>
      <c r="J15" s="5"/>
      <c r="K15" s="5"/>
      <c r="L15" s="5"/>
    </row>
    <row r="16" spans="1:12" ht="24.6" thickTop="1" thickBot="1" x14ac:dyDescent="0.35">
      <c r="A16" s="192">
        <v>9</v>
      </c>
      <c r="B16" s="331" t="s">
        <v>163</v>
      </c>
      <c r="C16" s="237" t="s">
        <v>164</v>
      </c>
      <c r="D16" s="106">
        <v>1332</v>
      </c>
      <c r="E16" s="107">
        <v>44151</v>
      </c>
      <c r="F16" s="299">
        <v>10000</v>
      </c>
      <c r="G16" s="307">
        <f>SUM(F16)</f>
        <v>10000</v>
      </c>
      <c r="H16" s="5"/>
      <c r="I16" s="15"/>
      <c r="J16" s="5"/>
      <c r="K16" s="5"/>
      <c r="L16" s="5"/>
    </row>
    <row r="17" spans="1:12" ht="39.6" thickTop="1" x14ac:dyDescent="0.3">
      <c r="A17" s="192">
        <v>10</v>
      </c>
      <c r="B17" s="333" t="s">
        <v>165</v>
      </c>
      <c r="C17" s="230" t="s">
        <v>196</v>
      </c>
      <c r="D17" s="192">
        <v>42558</v>
      </c>
      <c r="E17" s="117">
        <v>44153</v>
      </c>
      <c r="F17" s="209">
        <v>160000</v>
      </c>
      <c r="G17" s="301"/>
      <c r="H17" s="5"/>
      <c r="I17" s="15"/>
      <c r="J17" s="5"/>
      <c r="K17" s="5"/>
      <c r="L17" s="5"/>
    </row>
    <row r="18" spans="1:12" ht="39" x14ac:dyDescent="0.3">
      <c r="A18" s="192">
        <v>11</v>
      </c>
      <c r="B18" s="116" t="s">
        <v>166</v>
      </c>
      <c r="C18" s="230" t="s">
        <v>167</v>
      </c>
      <c r="D18" s="192">
        <v>391</v>
      </c>
      <c r="E18" s="117">
        <v>44153</v>
      </c>
      <c r="F18" s="209">
        <v>40000</v>
      </c>
      <c r="G18" s="301"/>
      <c r="H18" s="5"/>
      <c r="I18" s="15"/>
      <c r="J18" s="5"/>
      <c r="K18" s="5"/>
      <c r="L18" s="5"/>
    </row>
    <row r="19" spans="1:12" ht="39.6" thickBot="1" x14ac:dyDescent="0.35">
      <c r="A19" s="192">
        <v>12</v>
      </c>
      <c r="B19" s="120" t="s">
        <v>166</v>
      </c>
      <c r="C19" s="233" t="s">
        <v>168</v>
      </c>
      <c r="D19" s="121">
        <v>390</v>
      </c>
      <c r="E19" s="122">
        <v>44153</v>
      </c>
      <c r="F19" s="311">
        <v>40000</v>
      </c>
      <c r="G19" s="305">
        <f>SUM(F17:F19)</f>
        <v>240000</v>
      </c>
      <c r="H19" s="5"/>
      <c r="I19" s="15"/>
      <c r="J19" s="5"/>
      <c r="K19" s="5"/>
      <c r="L19" s="5"/>
    </row>
    <row r="20" spans="1:12" ht="31.8" thickTop="1" x14ac:dyDescent="0.3">
      <c r="A20" s="192">
        <v>13</v>
      </c>
      <c r="B20" s="116" t="s">
        <v>169</v>
      </c>
      <c r="C20" s="303" t="s">
        <v>170</v>
      </c>
      <c r="D20" s="192">
        <v>1850</v>
      </c>
      <c r="E20" s="117">
        <v>44154</v>
      </c>
      <c r="F20" s="209">
        <v>40000</v>
      </c>
      <c r="G20" s="301"/>
      <c r="H20" s="5"/>
      <c r="I20" s="15"/>
      <c r="J20" s="5"/>
      <c r="K20" s="5"/>
      <c r="L20" s="5"/>
    </row>
    <row r="21" spans="1:12" ht="39" x14ac:dyDescent="0.3">
      <c r="A21" s="192">
        <v>14</v>
      </c>
      <c r="B21" s="116" t="s">
        <v>153</v>
      </c>
      <c r="C21" s="303" t="s">
        <v>188</v>
      </c>
      <c r="D21" s="192">
        <v>106</v>
      </c>
      <c r="E21" s="117">
        <v>44154</v>
      </c>
      <c r="F21" s="209">
        <v>30000</v>
      </c>
      <c r="G21" s="301"/>
      <c r="H21" s="5"/>
      <c r="I21" s="15"/>
      <c r="J21" s="5"/>
      <c r="K21" s="5"/>
      <c r="L21" s="5"/>
    </row>
    <row r="22" spans="1:12" ht="39.6" thickBot="1" x14ac:dyDescent="0.35">
      <c r="A22" s="192">
        <v>15</v>
      </c>
      <c r="B22" s="120" t="s">
        <v>153</v>
      </c>
      <c r="C22" s="304" t="s">
        <v>189</v>
      </c>
      <c r="D22" s="121">
        <v>107</v>
      </c>
      <c r="E22" s="122">
        <v>44154</v>
      </c>
      <c r="F22" s="311">
        <v>30000</v>
      </c>
      <c r="G22" s="305">
        <f>SUM(F20:F22)</f>
        <v>100000</v>
      </c>
      <c r="H22" s="5"/>
      <c r="I22" s="15"/>
      <c r="J22" s="5"/>
      <c r="K22" s="5"/>
      <c r="L22" s="5"/>
    </row>
    <row r="23" spans="1:12" ht="39.6" thickTop="1" x14ac:dyDescent="0.3">
      <c r="A23" s="192">
        <v>16</v>
      </c>
      <c r="B23" s="333" t="s">
        <v>171</v>
      </c>
      <c r="C23" s="303" t="s">
        <v>190</v>
      </c>
      <c r="D23" s="192">
        <v>186</v>
      </c>
      <c r="E23" s="117">
        <v>44158</v>
      </c>
      <c r="F23" s="209">
        <v>60000</v>
      </c>
      <c r="G23" s="301"/>
      <c r="H23" s="5"/>
      <c r="I23" s="15"/>
      <c r="J23" s="5"/>
      <c r="K23" s="5"/>
      <c r="L23" s="5"/>
    </row>
    <row r="24" spans="1:12" ht="39.6" thickBot="1" x14ac:dyDescent="0.35">
      <c r="A24" s="192">
        <v>17</v>
      </c>
      <c r="B24" s="124" t="s">
        <v>171</v>
      </c>
      <c r="C24" s="304" t="s">
        <v>191</v>
      </c>
      <c r="D24" s="121">
        <v>187</v>
      </c>
      <c r="E24" s="122">
        <v>44158</v>
      </c>
      <c r="F24" s="311">
        <v>60000</v>
      </c>
      <c r="G24" s="305">
        <f>SUM(F23:F24)</f>
        <v>120000</v>
      </c>
      <c r="H24" s="5"/>
      <c r="I24" s="15"/>
      <c r="J24" s="5"/>
      <c r="K24" s="5"/>
      <c r="L24" s="5"/>
    </row>
    <row r="25" spans="1:12" ht="24" thickTop="1" x14ac:dyDescent="0.3">
      <c r="A25" s="192">
        <v>18</v>
      </c>
      <c r="B25" s="116" t="s">
        <v>172</v>
      </c>
      <c r="C25" s="312" t="s">
        <v>173</v>
      </c>
      <c r="D25" s="192">
        <v>159</v>
      </c>
      <c r="E25" s="117">
        <v>44159</v>
      </c>
      <c r="F25" s="209">
        <v>10000</v>
      </c>
      <c r="G25" s="301"/>
      <c r="H25" s="5"/>
      <c r="I25" s="15"/>
      <c r="J25" s="5"/>
      <c r="K25" s="5"/>
      <c r="L25" s="5"/>
    </row>
    <row r="26" spans="1:12" ht="39" x14ac:dyDescent="0.3">
      <c r="A26" s="192">
        <v>19</v>
      </c>
      <c r="B26" s="116" t="s">
        <v>174</v>
      </c>
      <c r="C26" s="313" t="s">
        <v>175</v>
      </c>
      <c r="D26" s="192">
        <v>4567</v>
      </c>
      <c r="E26" s="117">
        <v>44159</v>
      </c>
      <c r="F26" s="209">
        <v>40000</v>
      </c>
      <c r="G26" s="301"/>
      <c r="H26" s="5"/>
      <c r="I26" s="15"/>
      <c r="J26" s="5"/>
      <c r="K26" s="5"/>
      <c r="L26" s="5"/>
    </row>
    <row r="27" spans="1:12" ht="39.6" thickBot="1" x14ac:dyDescent="0.35">
      <c r="A27" s="192">
        <v>20</v>
      </c>
      <c r="B27" s="334" t="s">
        <v>176</v>
      </c>
      <c r="C27" s="315" t="s">
        <v>177</v>
      </c>
      <c r="D27" s="314">
        <v>591312</v>
      </c>
      <c r="E27" s="316">
        <v>44159</v>
      </c>
      <c r="F27" s="317">
        <v>-40000</v>
      </c>
      <c r="G27" s="318">
        <f>SUM(F25:F27)</f>
        <v>10000</v>
      </c>
      <c r="H27" s="667" t="s">
        <v>178</v>
      </c>
      <c r="I27" s="667"/>
      <c r="J27" s="667"/>
      <c r="K27" s="668" t="s">
        <v>179</v>
      </c>
      <c r="L27" s="668"/>
    </row>
    <row r="28" spans="1:12" ht="39.6" thickTop="1" x14ac:dyDescent="0.3">
      <c r="A28" s="192">
        <v>21</v>
      </c>
      <c r="B28" s="333" t="s">
        <v>180</v>
      </c>
      <c r="C28" s="319" t="s">
        <v>199</v>
      </c>
      <c r="D28" s="320" t="s">
        <v>181</v>
      </c>
      <c r="E28" s="117">
        <v>44160</v>
      </c>
      <c r="F28" s="321">
        <v>40000</v>
      </c>
      <c r="G28" s="322"/>
      <c r="H28" s="323"/>
      <c r="I28" s="323"/>
      <c r="J28" s="323"/>
      <c r="K28" s="324"/>
      <c r="L28" s="324"/>
    </row>
    <row r="29" spans="1:12" ht="24" thickBot="1" x14ac:dyDescent="0.35">
      <c r="A29" s="192">
        <v>22</v>
      </c>
      <c r="B29" s="335" t="s">
        <v>182</v>
      </c>
      <c r="C29" s="325" t="s">
        <v>183</v>
      </c>
      <c r="D29" s="121">
        <v>2040</v>
      </c>
      <c r="E29" s="122">
        <v>44160</v>
      </c>
      <c r="F29" s="326">
        <v>40000</v>
      </c>
      <c r="G29" s="327">
        <f>SUM(F28:F29)</f>
        <v>80000</v>
      </c>
      <c r="H29" s="323"/>
      <c r="I29" s="323"/>
      <c r="J29" s="323"/>
      <c r="K29" s="324"/>
      <c r="L29" s="324"/>
    </row>
    <row r="30" spans="1:12" ht="31.8" thickTop="1" x14ac:dyDescent="0.3">
      <c r="A30" s="192">
        <v>23</v>
      </c>
      <c r="B30" s="116" t="s">
        <v>184</v>
      </c>
      <c r="C30" s="319" t="s">
        <v>185</v>
      </c>
      <c r="D30" s="192">
        <v>55478</v>
      </c>
      <c r="E30" s="117">
        <v>44161</v>
      </c>
      <c r="F30" s="321">
        <v>40000</v>
      </c>
      <c r="G30" s="322"/>
      <c r="H30" s="323"/>
      <c r="I30" s="323"/>
      <c r="J30" s="323"/>
      <c r="K30" s="324"/>
      <c r="L30" s="324"/>
    </row>
    <row r="31" spans="1:12" ht="31.8" thickBot="1" x14ac:dyDescent="0.35">
      <c r="A31" s="192">
        <v>24</v>
      </c>
      <c r="B31" s="120" t="s">
        <v>186</v>
      </c>
      <c r="C31" s="325" t="s">
        <v>198</v>
      </c>
      <c r="D31" s="121">
        <v>15517</v>
      </c>
      <c r="E31" s="122">
        <v>44161</v>
      </c>
      <c r="F31" s="326">
        <v>720000</v>
      </c>
      <c r="G31" s="305">
        <f>SUM(F30:F31)</f>
        <v>760000</v>
      </c>
      <c r="H31" s="323"/>
      <c r="I31" s="323"/>
      <c r="J31" s="323"/>
      <c r="K31" s="324"/>
      <c r="L31" s="324"/>
    </row>
    <row r="32" spans="1:12" ht="40.200000000000003" thickTop="1" thickBot="1" x14ac:dyDescent="0.35">
      <c r="A32" s="192">
        <v>25</v>
      </c>
      <c r="B32" s="331" t="s">
        <v>187</v>
      </c>
      <c r="C32" s="328" t="s">
        <v>197</v>
      </c>
      <c r="D32" s="106">
        <v>1928</v>
      </c>
      <c r="E32" s="107">
        <v>44162</v>
      </c>
      <c r="F32" s="329">
        <v>40000</v>
      </c>
      <c r="G32" s="307">
        <f>SUM(F32)</f>
        <v>40000</v>
      </c>
      <c r="H32" s="323"/>
      <c r="I32" s="323"/>
      <c r="J32" s="323"/>
      <c r="K32" s="324"/>
      <c r="L32" s="324"/>
    </row>
    <row r="33" spans="1:12" ht="16.2" thickTop="1" x14ac:dyDescent="0.3">
      <c r="A33" s="598" t="s">
        <v>68</v>
      </c>
      <c r="B33" s="599"/>
      <c r="C33" s="600"/>
      <c r="D33" s="189"/>
      <c r="E33" s="91"/>
      <c r="F33" s="215">
        <f>SUM(F8:F32)</f>
        <v>1630000</v>
      </c>
      <c r="G33" s="301"/>
      <c r="H33" s="5"/>
      <c r="I33" s="5"/>
      <c r="J33" s="5"/>
      <c r="K33" s="5"/>
      <c r="L33" s="5"/>
    </row>
    <row r="34" spans="1:12" ht="15.6" x14ac:dyDescent="0.3">
      <c r="A34" s="286"/>
      <c r="B34" s="287"/>
      <c r="C34" s="222" t="s">
        <v>102</v>
      </c>
      <c r="D34" s="286"/>
      <c r="E34" s="330"/>
      <c r="F34" s="223">
        <v>1630000</v>
      </c>
      <c r="G34" s="301">
        <f>SUM(G8:G33)</f>
        <v>1630000</v>
      </c>
      <c r="H34" s="5"/>
      <c r="I34" s="5"/>
      <c r="J34" s="5"/>
      <c r="K34" s="5"/>
      <c r="L34" s="5"/>
    </row>
  </sheetData>
  <mergeCells count="13">
    <mergeCell ref="I11:L11"/>
    <mergeCell ref="H27:J27"/>
    <mergeCell ref="K27:L27"/>
    <mergeCell ref="A33:C33"/>
    <mergeCell ref="A1:F1"/>
    <mergeCell ref="A2:F2"/>
    <mergeCell ref="A3:F3"/>
    <mergeCell ref="A4:F4"/>
    <mergeCell ref="A5:A7"/>
    <mergeCell ref="B5:B7"/>
    <mergeCell ref="C5:C7"/>
    <mergeCell ref="E5:F5"/>
    <mergeCell ref="E6:F6"/>
  </mergeCells>
  <pageMargins left="0.25" right="0.25" top="0.75" bottom="0.75" header="0.3" footer="0.3"/>
  <pageSetup paperSize="9" scale="7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topLeftCell="A17" zoomScale="70" zoomScaleNormal="70" workbookViewId="0">
      <selection activeCell="A25" sqref="A25"/>
    </sheetView>
  </sheetViews>
  <sheetFormatPr defaultRowHeight="14.4" x14ac:dyDescent="0.3"/>
  <cols>
    <col min="1" max="1" width="5.109375" customWidth="1"/>
    <col min="2" max="2" width="26" customWidth="1"/>
    <col min="3" max="3" width="45" customWidth="1"/>
    <col min="4" max="4" width="9.88671875" customWidth="1"/>
    <col min="5" max="5" width="20.33203125" customWidth="1"/>
    <col min="6" max="6" width="24.21875" customWidth="1"/>
    <col min="7" max="7" width="11.6640625" bestFit="1" customWidth="1"/>
  </cols>
  <sheetData>
    <row r="1" spans="1:13" s="547" customFormat="1" ht="10.199999999999999" x14ac:dyDescent="0.2">
      <c r="A1" s="663" t="s">
        <v>0</v>
      </c>
      <c r="B1" s="663"/>
      <c r="C1" s="663"/>
      <c r="D1" s="663"/>
      <c r="E1" s="663"/>
      <c r="F1" s="663"/>
      <c r="G1" s="548"/>
      <c r="H1" s="351"/>
      <c r="I1" s="351"/>
      <c r="J1" s="351"/>
      <c r="K1" s="351"/>
      <c r="L1" s="351"/>
      <c r="M1" s="351"/>
    </row>
    <row r="2" spans="1:13" s="547" customFormat="1" ht="10.199999999999999" x14ac:dyDescent="0.2">
      <c r="A2" s="663" t="s">
        <v>30</v>
      </c>
      <c r="B2" s="663"/>
      <c r="C2" s="663"/>
      <c r="D2" s="663"/>
      <c r="E2" s="663"/>
      <c r="F2" s="663"/>
      <c r="G2" s="548"/>
      <c r="H2" s="351"/>
      <c r="I2" s="351"/>
      <c r="J2" s="351"/>
      <c r="K2" s="351"/>
      <c r="L2" s="351"/>
      <c r="M2" s="351"/>
    </row>
    <row r="3" spans="1:13" s="547" customFormat="1" ht="10.199999999999999" x14ac:dyDescent="0.2">
      <c r="A3" s="663" t="s">
        <v>2</v>
      </c>
      <c r="B3" s="663"/>
      <c r="C3" s="663"/>
      <c r="D3" s="663"/>
      <c r="E3" s="663"/>
      <c r="F3" s="663"/>
      <c r="G3" s="548"/>
      <c r="H3" s="351"/>
      <c r="I3" s="351"/>
      <c r="J3" s="351"/>
      <c r="K3" s="351"/>
      <c r="L3" s="351"/>
      <c r="M3" s="351"/>
    </row>
    <row r="4" spans="1:13" ht="15.6" x14ac:dyDescent="0.3">
      <c r="A4" s="625" t="s">
        <v>458</v>
      </c>
      <c r="B4" s="625"/>
      <c r="C4" s="625"/>
      <c r="D4" s="625"/>
      <c r="E4" s="625"/>
      <c r="F4" s="625"/>
      <c r="G4" s="196"/>
      <c r="H4" s="5"/>
      <c r="I4" s="5"/>
      <c r="J4" s="5"/>
      <c r="K4" s="5"/>
      <c r="L4" s="5"/>
      <c r="M4" s="5"/>
    </row>
    <row r="5" spans="1:13" ht="22.2" customHeight="1" x14ac:dyDescent="0.3">
      <c r="A5" s="582" t="s">
        <v>4</v>
      </c>
      <c r="B5" s="582" t="s">
        <v>5</v>
      </c>
      <c r="C5" s="582" t="s">
        <v>32</v>
      </c>
      <c r="D5" s="144"/>
      <c r="E5" s="586" t="s">
        <v>33</v>
      </c>
      <c r="F5" s="586"/>
      <c r="G5" s="196"/>
      <c r="H5" s="5"/>
      <c r="I5" s="5"/>
      <c r="J5" s="5"/>
      <c r="K5" s="5"/>
      <c r="L5" s="5"/>
      <c r="M5" s="5"/>
    </row>
    <row r="6" spans="1:13" ht="34.799999999999997" customHeight="1" x14ac:dyDescent="0.3">
      <c r="A6" s="583"/>
      <c r="B6" s="583"/>
      <c r="C6" s="583"/>
      <c r="D6" s="152"/>
      <c r="E6" s="671" t="s">
        <v>34</v>
      </c>
      <c r="F6" s="672"/>
      <c r="G6" s="196"/>
      <c r="H6" s="5"/>
      <c r="I6" s="15"/>
      <c r="J6" s="5"/>
      <c r="K6" s="5"/>
      <c r="L6" s="5"/>
      <c r="M6" s="5"/>
    </row>
    <row r="7" spans="1:13" ht="15.6" x14ac:dyDescent="0.3">
      <c r="A7" s="584"/>
      <c r="B7" s="584"/>
      <c r="C7" s="584"/>
      <c r="D7" s="198" t="s">
        <v>35</v>
      </c>
      <c r="E7" s="85" t="s">
        <v>9</v>
      </c>
      <c r="F7" s="86" t="s">
        <v>10</v>
      </c>
      <c r="G7" s="196"/>
      <c r="H7" s="5"/>
      <c r="I7" s="15"/>
      <c r="J7" s="5"/>
      <c r="K7" s="5"/>
      <c r="L7" s="5"/>
      <c r="M7" s="5"/>
    </row>
    <row r="8" spans="1:13" ht="51.6" thickBot="1" x14ac:dyDescent="0.35">
      <c r="A8" s="87">
        <v>1</v>
      </c>
      <c r="B8" s="121" t="s">
        <v>70</v>
      </c>
      <c r="C8" s="199" t="s">
        <v>71</v>
      </c>
      <c r="D8" s="176">
        <v>3525</v>
      </c>
      <c r="E8" s="135">
        <v>44169</v>
      </c>
      <c r="F8" s="200">
        <v>10000</v>
      </c>
      <c r="G8" s="201">
        <f>SUM(F8)</f>
        <v>10000</v>
      </c>
      <c r="H8" s="5"/>
      <c r="I8" s="15"/>
      <c r="J8" s="5"/>
      <c r="K8" s="5"/>
      <c r="L8" s="5"/>
      <c r="M8" s="5"/>
    </row>
    <row r="9" spans="1:13" ht="42" thickTop="1" thickBot="1" x14ac:dyDescent="0.35">
      <c r="A9" s="87">
        <v>2</v>
      </c>
      <c r="B9" s="202" t="s">
        <v>72</v>
      </c>
      <c r="C9" s="203" t="s">
        <v>73</v>
      </c>
      <c r="D9" s="204">
        <v>597291</v>
      </c>
      <c r="E9" s="205">
        <v>44172</v>
      </c>
      <c r="F9" s="206">
        <v>-10000</v>
      </c>
      <c r="G9" s="207">
        <f>SUM(F9)</f>
        <v>-10000</v>
      </c>
      <c r="H9" s="673" t="s">
        <v>23</v>
      </c>
      <c r="I9" s="673"/>
      <c r="J9" s="674" t="s">
        <v>74</v>
      </c>
      <c r="K9" s="674"/>
      <c r="L9" s="674"/>
      <c r="M9" s="674"/>
    </row>
    <row r="10" spans="1:13" ht="41.4" thickTop="1" x14ac:dyDescent="0.3">
      <c r="A10" s="87">
        <v>3</v>
      </c>
      <c r="B10" s="87" t="s">
        <v>75</v>
      </c>
      <c r="C10" s="208" t="s">
        <v>76</v>
      </c>
      <c r="D10" s="172">
        <v>12026</v>
      </c>
      <c r="E10" s="117">
        <v>44173</v>
      </c>
      <c r="F10" s="209">
        <v>40000</v>
      </c>
      <c r="G10" s="196"/>
      <c r="H10" s="5"/>
      <c r="I10" s="15"/>
      <c r="J10" s="5"/>
      <c r="K10" s="5"/>
      <c r="L10" s="5"/>
      <c r="M10" s="5"/>
    </row>
    <row r="11" spans="1:13" ht="40.799999999999997" x14ac:dyDescent="0.3">
      <c r="A11" s="87">
        <v>4</v>
      </c>
      <c r="B11" s="210" t="s">
        <v>77</v>
      </c>
      <c r="C11" s="211" t="s">
        <v>78</v>
      </c>
      <c r="D11" s="212">
        <v>649234</v>
      </c>
      <c r="E11" s="213">
        <v>44173</v>
      </c>
      <c r="F11" s="214">
        <v>-40000</v>
      </c>
      <c r="G11" s="196"/>
      <c r="H11" s="673" t="s">
        <v>23</v>
      </c>
      <c r="I11" s="673"/>
      <c r="J11" s="674" t="s">
        <v>79</v>
      </c>
      <c r="K11" s="674"/>
      <c r="L11" s="674"/>
      <c r="M11" s="674"/>
    </row>
    <row r="12" spans="1:13" ht="40.799999999999997" x14ac:dyDescent="0.3">
      <c r="A12" s="87">
        <v>5</v>
      </c>
      <c r="B12" s="87" t="s">
        <v>22</v>
      </c>
      <c r="C12" s="208" t="s">
        <v>80</v>
      </c>
      <c r="D12" s="172">
        <v>23489</v>
      </c>
      <c r="E12" s="91">
        <v>44173</v>
      </c>
      <c r="F12" s="215">
        <v>40000</v>
      </c>
      <c r="G12" s="196"/>
      <c r="H12" s="5"/>
      <c r="I12" s="15"/>
      <c r="J12" s="5"/>
      <c r="K12" s="5"/>
      <c r="L12" s="5"/>
      <c r="M12" s="5"/>
    </row>
    <row r="13" spans="1:13" ht="51.6" thickBot="1" x14ac:dyDescent="0.35">
      <c r="A13" s="87">
        <v>6</v>
      </c>
      <c r="B13" s="121" t="s">
        <v>22</v>
      </c>
      <c r="C13" s="199" t="s">
        <v>81</v>
      </c>
      <c r="D13" s="176">
        <v>23490</v>
      </c>
      <c r="E13" s="135">
        <v>44173</v>
      </c>
      <c r="F13" s="200">
        <v>40000</v>
      </c>
      <c r="G13" s="201">
        <f>SUM(F10:F13)</f>
        <v>80000</v>
      </c>
      <c r="H13" s="5"/>
      <c r="I13" s="15"/>
      <c r="J13" s="5"/>
      <c r="K13" s="5"/>
      <c r="L13" s="5"/>
      <c r="M13" s="5"/>
    </row>
    <row r="14" spans="1:13" ht="51.6" thickTop="1" x14ac:dyDescent="0.3">
      <c r="A14" s="87">
        <v>7</v>
      </c>
      <c r="B14" s="87" t="s">
        <v>82</v>
      </c>
      <c r="C14" s="208" t="s">
        <v>83</v>
      </c>
      <c r="D14" s="172">
        <v>6851</v>
      </c>
      <c r="E14" s="117">
        <v>44175</v>
      </c>
      <c r="F14" s="209">
        <v>40000</v>
      </c>
      <c r="G14" s="196"/>
      <c r="H14" s="5"/>
      <c r="I14" s="15"/>
      <c r="J14" s="5"/>
      <c r="K14" s="5"/>
      <c r="L14" s="5"/>
      <c r="M14" s="5"/>
    </row>
    <row r="15" spans="1:13" ht="41.4" thickBot="1" x14ac:dyDescent="0.35">
      <c r="A15" s="87">
        <v>8</v>
      </c>
      <c r="B15" s="121" t="s">
        <v>84</v>
      </c>
      <c r="C15" s="199" t="s">
        <v>85</v>
      </c>
      <c r="D15" s="176">
        <v>108</v>
      </c>
      <c r="E15" s="135">
        <v>44175</v>
      </c>
      <c r="F15" s="200">
        <v>25000</v>
      </c>
      <c r="G15" s="201">
        <f>SUM(F14:F15)</f>
        <v>65000</v>
      </c>
      <c r="H15" s="5"/>
      <c r="I15" s="15"/>
      <c r="J15" s="5"/>
      <c r="K15" s="5"/>
      <c r="L15" s="5"/>
      <c r="M15" s="5"/>
    </row>
    <row r="16" spans="1:13" ht="41.4" thickTop="1" x14ac:dyDescent="0.3">
      <c r="A16" s="87">
        <v>9</v>
      </c>
      <c r="B16" s="87" t="s">
        <v>86</v>
      </c>
      <c r="C16" s="208" t="s">
        <v>87</v>
      </c>
      <c r="D16" s="172">
        <v>200</v>
      </c>
      <c r="E16" s="117">
        <v>44174</v>
      </c>
      <c r="F16" s="209">
        <v>75000</v>
      </c>
      <c r="G16" s="196"/>
      <c r="H16" s="5"/>
      <c r="I16" s="15"/>
      <c r="J16" s="5"/>
      <c r="K16" s="5"/>
      <c r="L16" s="5"/>
      <c r="M16" s="5"/>
    </row>
    <row r="17" spans="1:13" ht="41.4" thickBot="1" x14ac:dyDescent="0.35">
      <c r="A17" s="87">
        <v>10</v>
      </c>
      <c r="B17" s="121" t="s">
        <v>86</v>
      </c>
      <c r="C17" s="199" t="s">
        <v>88</v>
      </c>
      <c r="D17" s="176">
        <v>201</v>
      </c>
      <c r="E17" s="135">
        <v>44174</v>
      </c>
      <c r="F17" s="200">
        <v>75000</v>
      </c>
      <c r="G17" s="201">
        <f>SUM(F16:F17)</f>
        <v>150000</v>
      </c>
      <c r="H17" s="575" t="s">
        <v>89</v>
      </c>
      <c r="I17" s="638"/>
      <c r="J17" s="638"/>
      <c r="K17" s="5"/>
      <c r="L17" s="5"/>
      <c r="M17" s="5"/>
    </row>
    <row r="18" spans="1:13" ht="47.4" thickTop="1" x14ac:dyDescent="0.3">
      <c r="A18" s="87">
        <v>11</v>
      </c>
      <c r="B18" s="87" t="s">
        <v>90</v>
      </c>
      <c r="C18" s="208" t="s">
        <v>91</v>
      </c>
      <c r="D18" s="172">
        <v>4014</v>
      </c>
      <c r="E18" s="117">
        <v>44179</v>
      </c>
      <c r="F18" s="209">
        <v>40000</v>
      </c>
      <c r="G18" s="196"/>
      <c r="H18" s="575" t="s">
        <v>89</v>
      </c>
      <c r="I18" s="638"/>
      <c r="J18" s="638"/>
      <c r="K18" s="5"/>
      <c r="L18" s="5"/>
      <c r="M18" s="5"/>
    </row>
    <row r="19" spans="1:13" ht="51.6" thickBot="1" x14ac:dyDescent="0.35">
      <c r="A19" s="87">
        <v>12</v>
      </c>
      <c r="B19" s="121" t="s">
        <v>92</v>
      </c>
      <c r="C19" s="199" t="s">
        <v>93</v>
      </c>
      <c r="D19" s="176">
        <v>16</v>
      </c>
      <c r="E19" s="135">
        <v>44177</v>
      </c>
      <c r="F19" s="200">
        <v>20000</v>
      </c>
      <c r="G19" s="201">
        <f>SUM(F18:F19)</f>
        <v>60000</v>
      </c>
      <c r="H19" s="5"/>
      <c r="I19" s="15"/>
      <c r="J19" s="5"/>
      <c r="K19" s="5"/>
      <c r="L19" s="5"/>
      <c r="M19" s="5"/>
    </row>
    <row r="20" spans="1:13" ht="47.4" thickTop="1" x14ac:dyDescent="0.3">
      <c r="A20" s="87">
        <v>13</v>
      </c>
      <c r="B20" s="87" t="s">
        <v>94</v>
      </c>
      <c r="C20" s="208" t="s">
        <v>95</v>
      </c>
      <c r="D20" s="217">
        <v>281299</v>
      </c>
      <c r="E20" s="117">
        <v>44180</v>
      </c>
      <c r="F20" s="218">
        <v>-40000</v>
      </c>
      <c r="G20" s="196"/>
      <c r="H20" s="5"/>
      <c r="I20" s="219" t="s">
        <v>23</v>
      </c>
      <c r="J20" s="670" t="s">
        <v>96</v>
      </c>
      <c r="K20" s="670"/>
      <c r="L20" s="670"/>
      <c r="M20" s="670"/>
    </row>
    <row r="21" spans="1:13" ht="31.2" x14ac:dyDescent="0.3">
      <c r="A21" s="87">
        <v>14</v>
      </c>
      <c r="B21" s="87" t="s">
        <v>97</v>
      </c>
      <c r="C21" s="208" t="s">
        <v>98</v>
      </c>
      <c r="D21" s="167">
        <v>281569</v>
      </c>
      <c r="E21" s="91">
        <v>44180</v>
      </c>
      <c r="F21" s="214">
        <v>-120000</v>
      </c>
      <c r="G21" s="196"/>
      <c r="H21" s="5"/>
      <c r="I21" s="219" t="s">
        <v>23</v>
      </c>
      <c r="J21" s="670" t="s">
        <v>99</v>
      </c>
      <c r="K21" s="670"/>
      <c r="L21" s="670"/>
      <c r="M21" s="670"/>
    </row>
    <row r="22" spans="1:13" ht="31.8" thickBot="1" x14ac:dyDescent="0.35">
      <c r="A22" s="87">
        <v>15</v>
      </c>
      <c r="B22" s="121" t="s">
        <v>97</v>
      </c>
      <c r="C22" s="199" t="s">
        <v>100</v>
      </c>
      <c r="D22" s="176">
        <v>281304</v>
      </c>
      <c r="E22" s="135">
        <v>44180</v>
      </c>
      <c r="F22" s="220">
        <v>-120000</v>
      </c>
      <c r="G22" s="201">
        <f>SUM(F20:F22)</f>
        <v>-280000</v>
      </c>
      <c r="H22" s="5"/>
      <c r="I22" s="219" t="s">
        <v>23</v>
      </c>
      <c r="J22" s="670" t="s">
        <v>101</v>
      </c>
      <c r="K22" s="670"/>
      <c r="L22" s="670"/>
      <c r="M22" s="670"/>
    </row>
    <row r="23" spans="1:13" s="5" customFormat="1" ht="32.4" thickTop="1" thickBot="1" x14ac:dyDescent="0.35">
      <c r="A23" s="192">
        <v>16</v>
      </c>
      <c r="B23" s="106" t="s">
        <v>148</v>
      </c>
      <c r="C23" s="298" t="s">
        <v>149</v>
      </c>
      <c r="D23" s="174">
        <v>10957</v>
      </c>
      <c r="E23" s="107">
        <v>44181</v>
      </c>
      <c r="F23" s="299">
        <v>40000</v>
      </c>
      <c r="G23" s="300">
        <f>SUM(F23)</f>
        <v>40000</v>
      </c>
      <c r="I23" s="15"/>
    </row>
    <row r="24" spans="1:13" s="5" customFormat="1" ht="52.2" thickTop="1" thickBot="1" x14ac:dyDescent="0.35">
      <c r="A24" s="192">
        <v>17</v>
      </c>
      <c r="B24" s="106" t="s">
        <v>150</v>
      </c>
      <c r="C24" s="298" t="s">
        <v>151</v>
      </c>
      <c r="D24" s="174">
        <v>1014</v>
      </c>
      <c r="E24" s="107">
        <v>44182</v>
      </c>
      <c r="F24" s="299">
        <v>40000</v>
      </c>
      <c r="G24" s="300">
        <f>SUM(F24)</f>
        <v>40000</v>
      </c>
      <c r="I24" s="15"/>
    </row>
    <row r="25" spans="1:13" s="5" customFormat="1" ht="51.6" thickTop="1" x14ac:dyDescent="0.3">
      <c r="A25" s="536">
        <v>18</v>
      </c>
      <c r="B25" s="536" t="s">
        <v>459</v>
      </c>
      <c r="C25" s="542" t="s">
        <v>460</v>
      </c>
      <c r="D25" s="540">
        <v>1294</v>
      </c>
      <c r="E25" s="117">
        <v>44186</v>
      </c>
      <c r="F25" s="209">
        <v>40000</v>
      </c>
      <c r="G25" s="196"/>
      <c r="I25" s="15"/>
    </row>
    <row r="26" spans="1:13" s="5" customFormat="1" ht="41.4" thickBot="1" x14ac:dyDescent="0.35">
      <c r="A26" s="536">
        <v>19</v>
      </c>
      <c r="B26" s="121" t="s">
        <v>461</v>
      </c>
      <c r="C26" s="199" t="s">
        <v>462</v>
      </c>
      <c r="D26" s="176">
        <v>75939</v>
      </c>
      <c r="E26" s="135">
        <v>44186</v>
      </c>
      <c r="F26" s="200">
        <v>40000</v>
      </c>
      <c r="G26" s="201">
        <f>SUM(F25:F26)</f>
        <v>80000</v>
      </c>
      <c r="I26" s="15"/>
    </row>
    <row r="27" spans="1:13" s="5" customFormat="1" ht="16.2" thickTop="1" x14ac:dyDescent="0.3">
      <c r="A27" s="536">
        <v>20</v>
      </c>
      <c r="B27" s="535"/>
      <c r="C27" s="541"/>
      <c r="D27" s="539"/>
      <c r="E27" s="145"/>
      <c r="F27" s="549"/>
      <c r="G27" s="550"/>
      <c r="I27" s="15"/>
    </row>
    <row r="28" spans="1:13" s="5" customFormat="1" ht="15.6" x14ac:dyDescent="0.3">
      <c r="A28" s="536">
        <v>21</v>
      </c>
      <c r="B28" s="132"/>
      <c r="C28" s="538"/>
      <c r="D28" s="537"/>
      <c r="E28" s="145"/>
      <c r="F28" s="549"/>
      <c r="G28" s="550"/>
      <c r="I28" s="15"/>
    </row>
    <row r="29" spans="1:13" s="5" customFormat="1" ht="15.6" x14ac:dyDescent="0.3">
      <c r="A29" s="536">
        <v>22</v>
      </c>
      <c r="B29" s="132"/>
      <c r="C29" s="538"/>
      <c r="D29" s="537"/>
      <c r="E29" s="145"/>
      <c r="F29" s="549"/>
      <c r="G29" s="550"/>
      <c r="I29" s="15"/>
    </row>
    <row r="30" spans="1:13" ht="15.6" x14ac:dyDescent="0.3">
      <c r="A30" s="536">
        <v>23</v>
      </c>
      <c r="B30" s="87"/>
      <c r="C30" s="87"/>
      <c r="D30" s="172"/>
      <c r="E30" s="91"/>
      <c r="F30" s="215"/>
      <c r="G30" s="196"/>
      <c r="H30" s="5"/>
      <c r="I30" s="15"/>
      <c r="J30" s="5"/>
      <c r="K30" s="5"/>
      <c r="L30" s="5"/>
      <c r="M30" s="5"/>
    </row>
    <row r="31" spans="1:13" ht="15.6" x14ac:dyDescent="0.3">
      <c r="A31" s="598" t="s">
        <v>68</v>
      </c>
      <c r="B31" s="599"/>
      <c r="C31" s="600"/>
      <c r="D31" s="161"/>
      <c r="E31" s="162"/>
      <c r="F31" s="215">
        <f>SUM(F8:F30)</f>
        <v>235000</v>
      </c>
      <c r="G31" s="221">
        <f>SUM(G8:G30)</f>
        <v>235000</v>
      </c>
      <c r="H31" s="5"/>
      <c r="I31" s="5"/>
      <c r="J31" s="5"/>
      <c r="K31" s="5"/>
      <c r="L31" s="5"/>
      <c r="M31" s="5"/>
    </row>
    <row r="32" spans="1:13" ht="15.6" x14ac:dyDescent="0.3">
      <c r="A32" s="5"/>
      <c r="B32" s="5"/>
      <c r="C32" s="222" t="s">
        <v>102</v>
      </c>
      <c r="D32" s="222"/>
      <c r="E32" s="222"/>
      <c r="F32" s="223"/>
      <c r="G32" s="196"/>
      <c r="H32" s="5"/>
      <c r="I32" s="5"/>
      <c r="J32" s="5"/>
      <c r="K32" s="5"/>
      <c r="L32" s="5"/>
      <c r="M32" s="5"/>
    </row>
    <row r="33" spans="1:13" ht="15.6" x14ac:dyDescent="0.3">
      <c r="A33" s="5"/>
      <c r="B33" s="5"/>
      <c r="C33" s="5"/>
      <c r="D33" s="5"/>
      <c r="E33" s="5"/>
      <c r="F33" s="197"/>
      <c r="G33" s="196"/>
      <c r="H33" s="5"/>
      <c r="I33" s="5"/>
      <c r="J33" s="5"/>
      <c r="K33" s="5"/>
      <c r="L33" s="5"/>
      <c r="M33" s="5"/>
    </row>
    <row r="34" spans="1:13" ht="15.6" x14ac:dyDescent="0.3">
      <c r="A34" s="601" t="s">
        <v>103</v>
      </c>
      <c r="B34" s="601"/>
      <c r="C34" s="601"/>
      <c r="D34" s="601"/>
      <c r="E34" s="601"/>
      <c r="F34" s="224"/>
      <c r="G34" s="196"/>
      <c r="H34" s="5"/>
      <c r="I34" s="5"/>
      <c r="J34" s="5"/>
      <c r="K34" s="5"/>
      <c r="L34" s="5"/>
      <c r="M34" s="5"/>
    </row>
    <row r="35" spans="1:13" ht="15.6" x14ac:dyDescent="0.3">
      <c r="A35" s="5"/>
      <c r="B35" s="5"/>
      <c r="C35" s="5"/>
      <c r="D35" s="5"/>
      <c r="E35" s="5"/>
      <c r="F35" s="197"/>
      <c r="G35" s="196"/>
      <c r="H35" s="5"/>
      <c r="I35" s="5"/>
      <c r="J35" s="5"/>
      <c r="K35" s="5"/>
      <c r="L35" s="5"/>
      <c r="M35" s="5"/>
    </row>
    <row r="36" spans="1:13" ht="15.6" x14ac:dyDescent="0.3">
      <c r="A36" s="5"/>
      <c r="B36" s="5"/>
      <c r="C36" s="5"/>
      <c r="D36" s="5"/>
      <c r="E36" s="5"/>
      <c r="F36" s="197"/>
      <c r="G36" s="196"/>
      <c r="H36" s="5"/>
      <c r="I36" s="5"/>
      <c r="J36" s="5"/>
      <c r="K36" s="5"/>
      <c r="L36" s="5"/>
      <c r="M36" s="5"/>
    </row>
    <row r="37" spans="1:13" ht="15.6" x14ac:dyDescent="0.3">
      <c r="A37" s="5"/>
      <c r="B37" s="5"/>
      <c r="C37" s="5"/>
      <c r="D37" s="5"/>
      <c r="E37" s="5"/>
      <c r="F37" s="197"/>
      <c r="G37" s="196"/>
      <c r="H37" s="5"/>
      <c r="I37" s="5"/>
      <c r="J37" s="5"/>
      <c r="K37" s="5"/>
      <c r="L37" s="5"/>
      <c r="M37" s="5"/>
    </row>
    <row r="38" spans="1:13" ht="15.6" x14ac:dyDescent="0.3">
      <c r="A38" s="669" t="s">
        <v>104</v>
      </c>
      <c r="B38" s="669"/>
      <c r="C38" s="669"/>
      <c r="D38" s="669"/>
      <c r="E38" s="669"/>
      <c r="F38" s="669"/>
      <c r="G38" s="196"/>
      <c r="H38" s="5"/>
      <c r="I38" s="5"/>
      <c r="J38" s="5"/>
      <c r="K38" s="5"/>
      <c r="L38" s="5"/>
      <c r="M38" s="5"/>
    </row>
    <row r="39" spans="1:13" ht="15.6" x14ac:dyDescent="0.3">
      <c r="A39" s="669" t="s">
        <v>105</v>
      </c>
      <c r="B39" s="669"/>
      <c r="C39" s="669"/>
      <c r="D39" s="669"/>
      <c r="E39" s="669"/>
      <c r="F39" s="669"/>
      <c r="G39" s="196"/>
      <c r="H39" s="5"/>
      <c r="I39" s="5"/>
      <c r="J39" s="5"/>
      <c r="K39" s="5"/>
      <c r="L39" s="5"/>
      <c r="M39" s="5"/>
    </row>
    <row r="40" spans="1:13" ht="15.6" x14ac:dyDescent="0.3">
      <c r="A40" s="669" t="s">
        <v>106</v>
      </c>
      <c r="B40" s="669"/>
      <c r="C40" s="669"/>
      <c r="D40" s="669"/>
      <c r="E40" s="669"/>
      <c r="F40" s="669"/>
      <c r="G40" s="196"/>
      <c r="H40" s="5"/>
      <c r="I40" s="5"/>
      <c r="J40" s="5"/>
      <c r="K40" s="5"/>
      <c r="L40" s="5"/>
      <c r="M40" s="5"/>
    </row>
  </sheetData>
  <mergeCells count="23">
    <mergeCell ref="H18:J18"/>
    <mergeCell ref="A1:F1"/>
    <mergeCell ref="A2:F2"/>
    <mergeCell ref="A3:F3"/>
    <mergeCell ref="A4:F4"/>
    <mergeCell ref="A5:A7"/>
    <mergeCell ref="B5:B7"/>
    <mergeCell ref="C5:C7"/>
    <mergeCell ref="E5:F5"/>
    <mergeCell ref="E6:F6"/>
    <mergeCell ref="H9:I9"/>
    <mergeCell ref="J9:M9"/>
    <mergeCell ref="H11:I11"/>
    <mergeCell ref="J11:M11"/>
    <mergeCell ref="H17:J17"/>
    <mergeCell ref="A39:F39"/>
    <mergeCell ref="A40:F40"/>
    <mergeCell ref="J20:M20"/>
    <mergeCell ref="J21:M21"/>
    <mergeCell ref="J22:M22"/>
    <mergeCell ref="A31:C31"/>
    <mergeCell ref="A34:E34"/>
    <mergeCell ref="A38:F38"/>
  </mergeCells>
  <pageMargins left="0.25" right="0.25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A24" zoomScale="115" zoomScaleNormal="115" workbookViewId="0">
      <selection activeCell="A6" sqref="A6:A8"/>
    </sheetView>
  </sheetViews>
  <sheetFormatPr defaultRowHeight="14.4" x14ac:dyDescent="0.3"/>
  <cols>
    <col min="1" max="1" width="6.77734375" bestFit="1" customWidth="1"/>
    <col min="2" max="2" width="30.33203125" customWidth="1"/>
    <col min="3" max="3" width="14" customWidth="1"/>
    <col min="4" max="4" width="10.88671875" style="186" customWidth="1"/>
    <col min="5" max="5" width="23.44140625" customWidth="1"/>
    <col min="6" max="6" width="20" customWidth="1"/>
  </cols>
  <sheetData>
    <row r="1" spans="1:15" ht="15.6" x14ac:dyDescent="0.3">
      <c r="A1" s="579" t="s">
        <v>0</v>
      </c>
      <c r="B1" s="579"/>
      <c r="C1" s="579"/>
      <c r="D1" s="579"/>
      <c r="E1" s="579"/>
      <c r="F1" s="579"/>
      <c r="G1" s="5"/>
      <c r="H1" s="5"/>
      <c r="I1" s="5"/>
      <c r="J1" s="5"/>
      <c r="K1" s="5"/>
      <c r="L1" s="5"/>
      <c r="M1" s="5"/>
      <c r="N1" s="5"/>
      <c r="O1" s="5"/>
    </row>
    <row r="2" spans="1:15" ht="15.6" x14ac:dyDescent="0.3">
      <c r="A2" s="580" t="s">
        <v>30</v>
      </c>
      <c r="B2" s="580"/>
      <c r="C2" s="580"/>
      <c r="D2" s="580"/>
      <c r="E2" s="580"/>
      <c r="F2" s="580"/>
      <c r="G2" s="5"/>
      <c r="H2" s="5"/>
      <c r="I2" s="5"/>
      <c r="J2" s="5"/>
      <c r="K2" s="5"/>
      <c r="L2" s="5"/>
      <c r="M2" s="5"/>
      <c r="N2" s="5"/>
      <c r="O2" s="5"/>
    </row>
    <row r="3" spans="1:15" ht="15.6" x14ac:dyDescent="0.3">
      <c r="A3" s="580" t="s">
        <v>2</v>
      </c>
      <c r="B3" s="580"/>
      <c r="C3" s="580"/>
      <c r="D3" s="580"/>
      <c r="E3" s="580"/>
      <c r="F3" s="580"/>
      <c r="G3" s="5"/>
      <c r="H3" s="5"/>
      <c r="I3" s="5"/>
      <c r="J3" s="5"/>
      <c r="K3" s="5"/>
      <c r="L3" s="5"/>
      <c r="M3" s="5"/>
      <c r="N3" s="5"/>
      <c r="O3" s="5"/>
    </row>
    <row r="4" spans="1:15" ht="15.6" x14ac:dyDescent="0.3">
      <c r="A4" s="5"/>
      <c r="B4" s="82"/>
      <c r="C4" s="5"/>
      <c r="D4" s="168"/>
      <c r="E4" s="5"/>
      <c r="F4" s="84"/>
      <c r="G4" s="5"/>
      <c r="H4" s="5"/>
      <c r="I4" s="5"/>
      <c r="J4" s="5"/>
      <c r="K4" s="5"/>
      <c r="L4" s="5"/>
      <c r="M4" s="5"/>
      <c r="N4" s="5"/>
      <c r="O4" s="5"/>
    </row>
    <row r="5" spans="1:15" ht="42.6" customHeight="1" x14ac:dyDescent="0.3">
      <c r="A5" s="581" t="s">
        <v>31</v>
      </c>
      <c r="B5" s="581"/>
      <c r="C5" s="581"/>
      <c r="D5" s="581"/>
      <c r="E5" s="581"/>
      <c r="F5" s="581"/>
      <c r="G5" s="5"/>
      <c r="H5" s="5"/>
      <c r="I5" s="5"/>
      <c r="J5" s="5"/>
      <c r="K5" s="5"/>
      <c r="L5" s="5"/>
      <c r="M5" s="5"/>
      <c r="N5" s="5"/>
      <c r="O5" s="5"/>
    </row>
    <row r="6" spans="1:15" ht="15.6" x14ac:dyDescent="0.3">
      <c r="A6" s="582" t="s">
        <v>4</v>
      </c>
      <c r="B6" s="582" t="s">
        <v>5</v>
      </c>
      <c r="C6" s="585" t="s">
        <v>32</v>
      </c>
      <c r="D6" s="169"/>
      <c r="E6" s="586" t="s">
        <v>33</v>
      </c>
      <c r="F6" s="586"/>
      <c r="G6" s="5"/>
      <c r="H6" s="5"/>
      <c r="I6" s="5"/>
      <c r="J6" s="5"/>
      <c r="K6" s="5"/>
      <c r="L6" s="5"/>
      <c r="M6" s="5"/>
      <c r="N6" s="5"/>
      <c r="O6" s="5"/>
    </row>
    <row r="7" spans="1:15" ht="40.200000000000003" customHeight="1" x14ac:dyDescent="0.3">
      <c r="A7" s="583"/>
      <c r="B7" s="583"/>
      <c r="C7" s="585"/>
      <c r="D7" s="170"/>
      <c r="E7" s="587" t="s">
        <v>34</v>
      </c>
      <c r="F7" s="587"/>
      <c r="G7" s="5"/>
      <c r="H7" s="5"/>
      <c r="I7" s="15"/>
      <c r="J7" s="5"/>
      <c r="K7" s="5"/>
      <c r="L7" s="5"/>
      <c r="M7" s="5"/>
      <c r="N7" s="5"/>
      <c r="O7" s="5"/>
    </row>
    <row r="8" spans="1:15" ht="15.6" x14ac:dyDescent="0.3">
      <c r="A8" s="584"/>
      <c r="B8" s="584"/>
      <c r="C8" s="585"/>
      <c r="D8" s="167" t="s">
        <v>35</v>
      </c>
      <c r="E8" s="85" t="s">
        <v>9</v>
      </c>
      <c r="F8" s="86" t="s">
        <v>10</v>
      </c>
      <c r="G8" s="5"/>
      <c r="H8" s="5"/>
      <c r="I8" s="15"/>
      <c r="J8" s="5"/>
      <c r="K8" s="5"/>
      <c r="L8" s="5"/>
      <c r="M8" s="5"/>
      <c r="N8" s="5"/>
      <c r="O8" s="5"/>
    </row>
    <row r="9" spans="1:15" ht="16.2" thickBot="1" x14ac:dyDescent="0.35">
      <c r="A9" s="87">
        <v>1</v>
      </c>
      <c r="B9" s="78" t="s">
        <v>36</v>
      </c>
      <c r="C9" s="79"/>
      <c r="D9" s="171">
        <v>35</v>
      </c>
      <c r="E9" s="80">
        <v>43860</v>
      </c>
      <c r="F9" s="88">
        <v>40000</v>
      </c>
      <c r="G9" s="89">
        <f>SUM(F9)</f>
        <v>40000</v>
      </c>
      <c r="H9" s="15"/>
      <c r="I9" s="15"/>
      <c r="J9" s="5"/>
      <c r="K9" s="5"/>
      <c r="L9" s="5"/>
      <c r="M9" s="5"/>
      <c r="N9" s="5"/>
      <c r="O9" s="5"/>
    </row>
    <row r="10" spans="1:15" ht="16.2" thickTop="1" x14ac:dyDescent="0.3">
      <c r="A10" s="87">
        <v>2</v>
      </c>
      <c r="B10" s="90" t="s">
        <v>37</v>
      </c>
      <c r="C10" s="87"/>
      <c r="D10" s="172">
        <v>12</v>
      </c>
      <c r="E10" s="91">
        <v>43866</v>
      </c>
      <c r="F10" s="92">
        <v>180000</v>
      </c>
      <c r="G10" s="5"/>
      <c r="H10" s="5"/>
      <c r="I10" s="15"/>
      <c r="J10" s="5"/>
      <c r="K10" s="5"/>
      <c r="L10" s="5"/>
      <c r="M10" s="5"/>
      <c r="N10" s="5"/>
      <c r="O10" s="5"/>
    </row>
    <row r="11" spans="1:15" ht="15.6" x14ac:dyDescent="0.3">
      <c r="A11" s="87">
        <v>3</v>
      </c>
      <c r="B11" s="49" t="s">
        <v>38</v>
      </c>
      <c r="C11" s="87"/>
      <c r="D11" s="172">
        <v>87</v>
      </c>
      <c r="E11" s="91">
        <v>43866</v>
      </c>
      <c r="F11" s="93">
        <v>40000</v>
      </c>
      <c r="G11" s="5"/>
      <c r="H11" s="5"/>
      <c r="I11" s="15"/>
      <c r="J11" s="5"/>
      <c r="K11" s="5"/>
      <c r="L11" s="5"/>
      <c r="M11" s="5"/>
      <c r="N11" s="5"/>
      <c r="O11" s="5"/>
    </row>
    <row r="12" spans="1:15" ht="15.6" x14ac:dyDescent="0.3">
      <c r="A12" s="87">
        <v>4</v>
      </c>
      <c r="B12" s="49" t="s">
        <v>37</v>
      </c>
      <c r="C12" s="87"/>
      <c r="D12" s="172">
        <v>13</v>
      </c>
      <c r="E12" s="91">
        <v>43866</v>
      </c>
      <c r="F12" s="93">
        <v>180000</v>
      </c>
      <c r="G12" s="5"/>
      <c r="H12" s="5"/>
      <c r="I12" s="15"/>
      <c r="J12" s="5"/>
      <c r="K12" s="5"/>
      <c r="L12" s="5"/>
      <c r="M12" s="5"/>
      <c r="N12" s="5"/>
      <c r="O12" s="5"/>
    </row>
    <row r="13" spans="1:15" ht="16.2" thickBot="1" x14ac:dyDescent="0.35">
      <c r="A13" s="87">
        <v>5</v>
      </c>
      <c r="B13" s="94" t="s">
        <v>39</v>
      </c>
      <c r="C13" s="95"/>
      <c r="D13" s="173">
        <v>16</v>
      </c>
      <c r="E13" s="96">
        <v>43866</v>
      </c>
      <c r="F13" s="97">
        <v>40000</v>
      </c>
      <c r="G13" s="98">
        <f>SUM(F10:F13)</f>
        <v>440000</v>
      </c>
      <c r="H13" s="17"/>
      <c r="I13" s="590" t="s">
        <v>40</v>
      </c>
      <c r="J13" s="591"/>
      <c r="K13" s="591"/>
      <c r="L13" s="591"/>
      <c r="M13" s="592"/>
      <c r="N13" s="588" t="s">
        <v>41</v>
      </c>
      <c r="O13" s="589"/>
    </row>
    <row r="14" spans="1:15" ht="16.8" thickTop="1" thickBot="1" x14ac:dyDescent="0.35">
      <c r="A14" s="87">
        <v>6</v>
      </c>
      <c r="B14" s="99" t="s">
        <v>13</v>
      </c>
      <c r="C14" s="100"/>
      <c r="D14" s="101">
        <v>188</v>
      </c>
      <c r="E14" s="102">
        <v>43867</v>
      </c>
      <c r="F14" s="103">
        <v>40000</v>
      </c>
      <c r="G14" s="104">
        <f>SUM(F14)</f>
        <v>40000</v>
      </c>
      <c r="H14" s="36"/>
      <c r="I14" s="590" t="s">
        <v>42</v>
      </c>
      <c r="J14" s="591"/>
      <c r="K14" s="591"/>
      <c r="L14" s="591"/>
      <c r="M14" s="592"/>
      <c r="N14" s="5"/>
      <c r="O14" s="5"/>
    </row>
    <row r="15" spans="1:15" ht="16.8" thickTop="1" thickBot="1" x14ac:dyDescent="0.35">
      <c r="A15" s="87">
        <v>7</v>
      </c>
      <c r="B15" s="105" t="s">
        <v>43</v>
      </c>
      <c r="C15" s="106"/>
      <c r="D15" s="174">
        <v>1432</v>
      </c>
      <c r="E15" s="107">
        <v>43865</v>
      </c>
      <c r="F15" s="108">
        <v>40000</v>
      </c>
      <c r="G15" s="109">
        <f>SUM(F15)</f>
        <v>40000</v>
      </c>
      <c r="H15" s="17"/>
      <c r="I15" s="593" t="s">
        <v>44</v>
      </c>
      <c r="J15" s="593"/>
      <c r="K15" s="593"/>
      <c r="L15" s="5"/>
      <c r="M15" s="5"/>
      <c r="N15" s="5"/>
      <c r="O15" s="5"/>
    </row>
    <row r="16" spans="1:15" ht="16.8" thickTop="1" thickBot="1" x14ac:dyDescent="0.35">
      <c r="A16" s="87">
        <v>8</v>
      </c>
      <c r="B16" s="105" t="s">
        <v>45</v>
      </c>
      <c r="C16" s="106"/>
      <c r="D16" s="174">
        <v>16</v>
      </c>
      <c r="E16" s="107">
        <v>43871</v>
      </c>
      <c r="F16" s="110">
        <v>10000</v>
      </c>
      <c r="G16" s="109">
        <f>SUM(F16)</f>
        <v>10000</v>
      </c>
      <c r="H16" s="17"/>
      <c r="I16" s="111"/>
      <c r="J16" s="112"/>
      <c r="K16" s="112"/>
      <c r="L16" s="5"/>
      <c r="M16" s="5"/>
      <c r="N16" s="5"/>
      <c r="O16" s="5"/>
    </row>
    <row r="17" spans="1:15" ht="16.8" thickTop="1" thickBot="1" x14ac:dyDescent="0.35">
      <c r="A17" s="87">
        <v>9</v>
      </c>
      <c r="B17" s="113" t="s">
        <v>46</v>
      </c>
      <c r="C17" s="114"/>
      <c r="D17" s="175">
        <v>10</v>
      </c>
      <c r="E17" s="115">
        <v>43872</v>
      </c>
      <c r="F17" s="110">
        <v>40000</v>
      </c>
      <c r="G17" s="109">
        <f>SUM(F17)</f>
        <v>40000</v>
      </c>
      <c r="H17" s="17"/>
      <c r="I17" s="594" t="s">
        <v>47</v>
      </c>
      <c r="J17" s="595"/>
      <c r="K17" s="595"/>
      <c r="L17" s="5"/>
      <c r="M17" s="5"/>
      <c r="N17" s="5"/>
      <c r="O17" s="5"/>
    </row>
    <row r="18" spans="1:15" ht="16.2" thickTop="1" x14ac:dyDescent="0.3">
      <c r="A18" s="87">
        <v>10</v>
      </c>
      <c r="B18" s="116" t="s">
        <v>48</v>
      </c>
      <c r="C18" s="87"/>
      <c r="D18" s="172">
        <v>678969</v>
      </c>
      <c r="E18" s="117">
        <v>43873</v>
      </c>
      <c r="F18" s="118">
        <v>-10000</v>
      </c>
      <c r="G18" s="17"/>
      <c r="H18" s="119" t="s">
        <v>23</v>
      </c>
      <c r="I18" s="596" t="s">
        <v>49</v>
      </c>
      <c r="J18" s="596"/>
      <c r="K18" s="596"/>
      <c r="L18" s="5"/>
      <c r="M18" s="5"/>
      <c r="N18" s="5"/>
      <c r="O18" s="5"/>
    </row>
    <row r="19" spans="1:15" ht="16.2" thickBot="1" x14ac:dyDescent="0.35">
      <c r="A19" s="87">
        <v>11</v>
      </c>
      <c r="B19" s="116" t="s">
        <v>50</v>
      </c>
      <c r="C19" s="87"/>
      <c r="D19" s="172">
        <v>384</v>
      </c>
      <c r="E19" s="117">
        <v>43873</v>
      </c>
      <c r="F19" s="92">
        <v>10000</v>
      </c>
      <c r="G19" s="17"/>
      <c r="H19" s="83"/>
      <c r="I19" s="111"/>
      <c r="J19" s="112"/>
      <c r="K19" s="112"/>
      <c r="L19" s="5"/>
      <c r="M19" s="5"/>
      <c r="N19" s="5"/>
      <c r="O19" s="5"/>
    </row>
    <row r="20" spans="1:15" ht="16.8" thickTop="1" thickBot="1" x14ac:dyDescent="0.35">
      <c r="A20" s="87">
        <v>12</v>
      </c>
      <c r="B20" s="120" t="s">
        <v>51</v>
      </c>
      <c r="C20" s="121"/>
      <c r="D20" s="176">
        <v>677965</v>
      </c>
      <c r="E20" s="122">
        <v>43873</v>
      </c>
      <c r="F20" s="123">
        <v>-40000</v>
      </c>
      <c r="G20" s="109">
        <f>SUM(F18:F20)</f>
        <v>-40000</v>
      </c>
      <c r="H20" s="119" t="s">
        <v>23</v>
      </c>
      <c r="I20" s="596" t="s">
        <v>52</v>
      </c>
      <c r="J20" s="596"/>
      <c r="K20" s="596"/>
      <c r="L20" s="5"/>
      <c r="M20" s="5"/>
      <c r="N20" s="5"/>
      <c r="O20" s="5"/>
    </row>
    <row r="21" spans="1:15" ht="16.8" thickTop="1" thickBot="1" x14ac:dyDescent="0.35">
      <c r="A21" s="87">
        <v>13</v>
      </c>
      <c r="B21" s="116" t="s">
        <v>53</v>
      </c>
      <c r="C21" s="87"/>
      <c r="D21" s="172">
        <v>739962</v>
      </c>
      <c r="E21" s="117">
        <v>43874</v>
      </c>
      <c r="F21" s="118">
        <f>M34-10000</f>
        <v>-10000</v>
      </c>
      <c r="G21" s="17"/>
      <c r="H21" s="17"/>
      <c r="I21" s="111"/>
      <c r="J21" s="112"/>
      <c r="K21" s="112"/>
      <c r="L21" s="5"/>
      <c r="M21" s="5"/>
      <c r="N21" s="5"/>
      <c r="O21" s="5"/>
    </row>
    <row r="22" spans="1:15" ht="16.8" thickTop="1" thickBot="1" x14ac:dyDescent="0.35">
      <c r="A22" s="87">
        <v>14</v>
      </c>
      <c r="B22" s="124" t="s">
        <v>54</v>
      </c>
      <c r="C22" s="121"/>
      <c r="D22" s="176">
        <v>3470</v>
      </c>
      <c r="E22" s="122">
        <v>43874</v>
      </c>
      <c r="F22" s="125">
        <v>10000</v>
      </c>
      <c r="G22" s="109">
        <f>SUM(F21:F22)</f>
        <v>0</v>
      </c>
      <c r="H22" s="17"/>
      <c r="I22" s="111"/>
      <c r="J22" s="112"/>
      <c r="K22" s="112"/>
      <c r="L22" s="5"/>
      <c r="M22" s="5"/>
      <c r="N22" s="5"/>
      <c r="O22" s="5"/>
    </row>
    <row r="23" spans="1:15" ht="16.2" thickTop="1" x14ac:dyDescent="0.3">
      <c r="A23" s="87">
        <v>15</v>
      </c>
      <c r="B23" s="126" t="s">
        <v>55</v>
      </c>
      <c r="C23" s="127"/>
      <c r="D23" s="177">
        <v>291</v>
      </c>
      <c r="E23" s="128">
        <v>43878</v>
      </c>
      <c r="F23" s="129">
        <v>60000</v>
      </c>
      <c r="G23" s="17"/>
      <c r="H23" s="17"/>
      <c r="I23" s="130" t="s">
        <v>56</v>
      </c>
      <c r="J23" s="597" t="s">
        <v>57</v>
      </c>
      <c r="K23" s="597"/>
      <c r="L23" s="597"/>
      <c r="M23" s="5"/>
      <c r="N23" s="5"/>
      <c r="O23" s="5"/>
    </row>
    <row r="24" spans="1:15" ht="16.2" thickBot="1" x14ac:dyDescent="0.35">
      <c r="A24" s="87">
        <v>16</v>
      </c>
      <c r="B24" s="131" t="s">
        <v>58</v>
      </c>
      <c r="C24" s="132"/>
      <c r="D24" s="167">
        <v>581</v>
      </c>
      <c r="E24" s="91">
        <v>43878</v>
      </c>
      <c r="F24" s="93">
        <v>10000</v>
      </c>
      <c r="G24" s="17"/>
      <c r="H24" s="17"/>
      <c r="I24" s="16"/>
      <c r="J24" s="17"/>
      <c r="K24" s="17"/>
      <c r="L24" s="5"/>
      <c r="M24" s="5"/>
      <c r="N24" s="5"/>
      <c r="O24" s="5"/>
    </row>
    <row r="25" spans="1:15" ht="16.8" thickTop="1" thickBot="1" x14ac:dyDescent="0.35">
      <c r="A25" s="87">
        <v>17</v>
      </c>
      <c r="B25" s="133" t="s">
        <v>58</v>
      </c>
      <c r="C25" s="134"/>
      <c r="D25" s="178">
        <v>582</v>
      </c>
      <c r="E25" s="135">
        <v>43878</v>
      </c>
      <c r="F25" s="88">
        <v>40000</v>
      </c>
      <c r="G25" s="109">
        <f>SUM(F23:F25)</f>
        <v>110000</v>
      </c>
      <c r="H25" s="17"/>
      <c r="I25" s="16"/>
      <c r="J25" s="17"/>
      <c r="K25" s="17"/>
      <c r="L25" s="5"/>
      <c r="M25" s="5"/>
      <c r="N25" s="5"/>
      <c r="O25" s="5"/>
    </row>
    <row r="26" spans="1:15" ht="16.8" thickTop="1" thickBot="1" x14ac:dyDescent="0.35">
      <c r="A26" s="87">
        <v>18</v>
      </c>
      <c r="B26" s="136" t="s">
        <v>59</v>
      </c>
      <c r="C26" s="137"/>
      <c r="D26" s="101">
        <v>292</v>
      </c>
      <c r="E26" s="138">
        <v>43879</v>
      </c>
      <c r="F26" s="139">
        <v>30000</v>
      </c>
      <c r="G26" s="140">
        <f>SUM(F26)</f>
        <v>30000</v>
      </c>
      <c r="H26" s="17"/>
      <c r="I26" s="130" t="s">
        <v>56</v>
      </c>
      <c r="J26" s="597" t="s">
        <v>57</v>
      </c>
      <c r="K26" s="597"/>
      <c r="L26" s="597"/>
      <c r="M26" s="5"/>
      <c r="N26" s="5"/>
      <c r="O26" s="5"/>
    </row>
    <row r="27" spans="1:15" ht="16.2" thickTop="1" x14ac:dyDescent="0.3">
      <c r="A27" s="87">
        <v>19</v>
      </c>
      <c r="B27" s="116" t="s">
        <v>60</v>
      </c>
      <c r="C27" s="87"/>
      <c r="D27" s="172">
        <v>329</v>
      </c>
      <c r="E27" s="117">
        <v>43880</v>
      </c>
      <c r="F27" s="92">
        <v>40000</v>
      </c>
      <c r="G27" s="141"/>
      <c r="H27" s="17"/>
      <c r="I27" s="16"/>
      <c r="J27" s="17"/>
      <c r="K27" s="17"/>
      <c r="L27" s="5"/>
      <c r="M27" s="5"/>
      <c r="N27" s="5"/>
      <c r="O27" s="5"/>
    </row>
    <row r="28" spans="1:15" ht="16.2" thickBot="1" x14ac:dyDescent="0.35">
      <c r="A28" s="87">
        <v>20</v>
      </c>
      <c r="B28" s="142" t="s">
        <v>61</v>
      </c>
      <c r="C28" s="134"/>
      <c r="D28" s="178">
        <v>414</v>
      </c>
      <c r="E28" s="135">
        <v>43880</v>
      </c>
      <c r="F28" s="88">
        <v>40000</v>
      </c>
      <c r="G28" s="98">
        <f>SUM(F27:F28)</f>
        <v>80000</v>
      </c>
      <c r="H28" s="17"/>
      <c r="I28" s="16"/>
      <c r="J28" s="17"/>
      <c r="K28" s="17"/>
      <c r="L28" s="5"/>
      <c r="M28" s="5"/>
      <c r="N28" s="5"/>
      <c r="O28" s="5"/>
    </row>
    <row r="29" spans="1:15" ht="16.8" thickTop="1" thickBot="1" x14ac:dyDescent="0.35">
      <c r="A29" s="87">
        <v>21</v>
      </c>
      <c r="B29" s="142" t="s">
        <v>62</v>
      </c>
      <c r="C29" s="134"/>
      <c r="D29" s="178">
        <v>27</v>
      </c>
      <c r="E29" s="135">
        <v>43882</v>
      </c>
      <c r="F29" s="88">
        <v>10000</v>
      </c>
      <c r="G29" s="98">
        <f>SUM(F29)</f>
        <v>10000</v>
      </c>
      <c r="H29" s="17"/>
      <c r="I29" s="16"/>
      <c r="J29" s="17"/>
      <c r="K29" s="17"/>
      <c r="L29" s="5"/>
      <c r="M29" s="5"/>
      <c r="N29" s="5"/>
      <c r="O29" s="5"/>
    </row>
    <row r="30" spans="1:15" ht="16.2" thickTop="1" x14ac:dyDescent="0.3">
      <c r="A30" s="87">
        <v>22</v>
      </c>
      <c r="B30" s="143" t="s">
        <v>21</v>
      </c>
      <c r="C30" s="144"/>
      <c r="D30" s="169">
        <v>204</v>
      </c>
      <c r="E30" s="145">
        <v>43886</v>
      </c>
      <c r="F30" s="146">
        <v>30000</v>
      </c>
      <c r="G30" s="17"/>
      <c r="H30" s="17"/>
      <c r="I30" s="16"/>
      <c r="J30" s="17"/>
      <c r="K30" s="17"/>
      <c r="L30" s="5"/>
      <c r="M30" s="5"/>
      <c r="N30" s="5"/>
      <c r="O30" s="5"/>
    </row>
    <row r="31" spans="1:15" ht="16.2" thickBot="1" x14ac:dyDescent="0.35">
      <c r="A31" s="87">
        <v>23</v>
      </c>
      <c r="B31" s="147" t="s">
        <v>63</v>
      </c>
      <c r="C31" s="148"/>
      <c r="D31" s="179">
        <v>1609</v>
      </c>
      <c r="E31" s="149">
        <v>43886</v>
      </c>
      <c r="F31" s="88">
        <v>40000</v>
      </c>
      <c r="G31" s="150">
        <f>SUM(F30:F31)</f>
        <v>70000</v>
      </c>
      <c r="H31" s="17"/>
      <c r="I31" s="16"/>
      <c r="J31" s="17"/>
      <c r="K31" s="17"/>
      <c r="L31" s="5"/>
      <c r="M31" s="5"/>
      <c r="N31" s="5"/>
      <c r="O31" s="5"/>
    </row>
    <row r="32" spans="1:15" ht="16.2" thickTop="1" x14ac:dyDescent="0.3">
      <c r="A32" s="87">
        <v>24</v>
      </c>
      <c r="B32" s="151" t="s">
        <v>64</v>
      </c>
      <c r="C32" s="152"/>
      <c r="D32" s="170">
        <v>11039</v>
      </c>
      <c r="E32" s="153">
        <v>43888</v>
      </c>
      <c r="F32" s="154">
        <v>40000</v>
      </c>
      <c r="G32" s="17"/>
      <c r="H32" s="17"/>
      <c r="I32" s="16"/>
      <c r="J32" s="17"/>
      <c r="K32" s="17"/>
      <c r="L32" s="5"/>
      <c r="M32" s="5"/>
      <c r="N32" s="5"/>
      <c r="O32" s="5"/>
    </row>
    <row r="33" spans="1:15" ht="15.6" x14ac:dyDescent="0.3">
      <c r="A33" s="132">
        <v>25</v>
      </c>
      <c r="B33" s="187" t="s">
        <v>65</v>
      </c>
      <c r="C33" s="155"/>
      <c r="D33" s="180">
        <v>1172</v>
      </c>
      <c r="E33" s="156">
        <v>43888</v>
      </c>
      <c r="F33" s="93">
        <v>40000</v>
      </c>
      <c r="G33" s="17"/>
      <c r="H33" s="17"/>
      <c r="I33" s="16"/>
      <c r="J33" s="17"/>
      <c r="K33" s="17"/>
      <c r="L33" s="5"/>
      <c r="M33" s="5"/>
      <c r="N33" s="5"/>
      <c r="O33" s="5"/>
    </row>
    <row r="34" spans="1:15" ht="39" thickBot="1" x14ac:dyDescent="0.35">
      <c r="A34" s="132">
        <v>26</v>
      </c>
      <c r="B34" s="133" t="s">
        <v>66</v>
      </c>
      <c r="C34" s="157" t="s">
        <v>67</v>
      </c>
      <c r="D34" s="181">
        <v>216</v>
      </c>
      <c r="E34" s="135">
        <v>43888</v>
      </c>
      <c r="F34" s="88">
        <v>10000</v>
      </c>
      <c r="G34" s="150">
        <f>SUM(F32:F34)</f>
        <v>90000</v>
      </c>
      <c r="H34" s="17"/>
      <c r="I34" s="16"/>
      <c r="J34" s="17"/>
      <c r="K34" s="17"/>
      <c r="L34" s="5"/>
      <c r="M34" s="5"/>
      <c r="N34" s="5"/>
      <c r="O34" s="5"/>
    </row>
    <row r="35" spans="1:15" ht="16.2" thickTop="1" x14ac:dyDescent="0.3">
      <c r="A35" s="132"/>
      <c r="B35" s="116"/>
      <c r="C35" s="158"/>
      <c r="D35" s="182"/>
      <c r="E35" s="117"/>
      <c r="F35" s="159"/>
      <c r="G35" s="5"/>
      <c r="H35" s="5"/>
      <c r="I35" s="15"/>
      <c r="J35" s="5"/>
      <c r="K35" s="5"/>
      <c r="L35" s="5"/>
      <c r="M35" s="5"/>
      <c r="N35" s="5"/>
      <c r="O35" s="5"/>
    </row>
    <row r="36" spans="1:15" ht="15.6" x14ac:dyDescent="0.3">
      <c r="A36" s="132"/>
      <c r="B36" s="131"/>
      <c r="C36" s="132"/>
      <c r="D36" s="183"/>
      <c r="E36" s="91"/>
      <c r="F36" s="160"/>
      <c r="G36" s="5"/>
      <c r="H36" s="5"/>
      <c r="I36" s="15"/>
      <c r="J36" s="5"/>
      <c r="K36" s="5"/>
      <c r="L36" s="5"/>
      <c r="M36" s="5"/>
      <c r="N36" s="5"/>
      <c r="O36" s="5"/>
    </row>
    <row r="37" spans="1:15" ht="15.6" x14ac:dyDescent="0.3">
      <c r="A37" s="598" t="s">
        <v>68</v>
      </c>
      <c r="B37" s="599"/>
      <c r="C37" s="600"/>
      <c r="D37" s="184"/>
      <c r="E37" s="162"/>
      <c r="F37" s="163">
        <f>SUM(F9:F36)</f>
        <v>960000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ht="15.6" x14ac:dyDescent="0.3">
      <c r="A38" s="164"/>
      <c r="B38" s="164"/>
      <c r="C38" s="164"/>
      <c r="D38" s="185"/>
      <c r="E38" s="165" t="s">
        <v>69</v>
      </c>
      <c r="F38" s="166">
        <v>960000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ht="15.6" x14ac:dyDescent="0.3">
      <c r="A39" s="5"/>
      <c r="B39" s="82"/>
      <c r="C39" s="5"/>
      <c r="D39" s="168"/>
      <c r="E39" s="5"/>
      <c r="F39" s="84"/>
      <c r="G39" s="5"/>
      <c r="H39" s="5"/>
      <c r="I39" s="5"/>
      <c r="J39" s="5"/>
      <c r="K39" s="5"/>
      <c r="L39" s="5"/>
      <c r="M39" s="5"/>
      <c r="N39" s="5"/>
      <c r="O39" s="5"/>
    </row>
    <row r="40" spans="1:15" ht="15.6" x14ac:dyDescent="0.3">
      <c r="A40" s="5"/>
      <c r="B40" s="82"/>
      <c r="C40" s="5"/>
      <c r="D40" s="168"/>
      <c r="E40" s="5"/>
      <c r="F40" s="84"/>
      <c r="G40" s="5"/>
      <c r="H40" s="5"/>
      <c r="I40" s="5"/>
      <c r="J40" s="5"/>
      <c r="K40" s="5"/>
      <c r="L40" s="5"/>
      <c r="M40" s="5"/>
      <c r="N40" s="5"/>
      <c r="O40" s="5"/>
    </row>
  </sheetData>
  <mergeCells count="19">
    <mergeCell ref="I20:K20"/>
    <mergeCell ref="J23:L23"/>
    <mergeCell ref="J26:L26"/>
    <mergeCell ref="A37:C37"/>
    <mergeCell ref="I13:M13"/>
    <mergeCell ref="N13:O13"/>
    <mergeCell ref="I14:M14"/>
    <mergeCell ref="I15:K15"/>
    <mergeCell ref="I17:K17"/>
    <mergeCell ref="I18:K18"/>
    <mergeCell ref="A1:F1"/>
    <mergeCell ref="A2:F2"/>
    <mergeCell ref="A3:F3"/>
    <mergeCell ref="A5:F5"/>
    <mergeCell ref="A6:A8"/>
    <mergeCell ref="B6:B8"/>
    <mergeCell ref="C6:C8"/>
    <mergeCell ref="E6:F6"/>
    <mergeCell ref="E7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B1" zoomScaleNormal="100" workbookViewId="0">
      <selection activeCell="C40" sqref="C40"/>
    </sheetView>
  </sheetViews>
  <sheetFormatPr defaultRowHeight="14.4" x14ac:dyDescent="0.3"/>
  <cols>
    <col min="2" max="2" width="33.77734375" customWidth="1"/>
    <col min="3" max="3" width="27.77734375" customWidth="1"/>
    <col min="4" max="4" width="13" customWidth="1"/>
    <col min="5" max="5" width="21.44140625" customWidth="1"/>
    <col min="6" max="6" width="18" customWidth="1"/>
    <col min="7" max="7" width="12.6640625" bestFit="1" customWidth="1"/>
  </cols>
  <sheetData>
    <row r="1" spans="1:17" ht="15.6" x14ac:dyDescent="0.3">
      <c r="A1" s="580" t="s">
        <v>0</v>
      </c>
      <c r="B1" s="580"/>
      <c r="C1" s="580"/>
      <c r="D1" s="580"/>
      <c r="E1" s="580"/>
      <c r="F1" s="580"/>
      <c r="G1" s="226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5.6" x14ac:dyDescent="0.3">
      <c r="A2" s="580" t="s">
        <v>30</v>
      </c>
      <c r="B2" s="580"/>
      <c r="C2" s="580"/>
      <c r="D2" s="580"/>
      <c r="E2" s="580"/>
      <c r="F2" s="580"/>
      <c r="G2" s="226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.6" x14ac:dyDescent="0.3">
      <c r="A3" s="580" t="s">
        <v>2</v>
      </c>
      <c r="B3" s="580"/>
      <c r="C3" s="580"/>
      <c r="D3" s="580"/>
      <c r="E3" s="580"/>
      <c r="F3" s="580"/>
      <c r="G3" s="226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.6" x14ac:dyDescent="0.3">
      <c r="A4" s="5"/>
      <c r="B4" s="82"/>
      <c r="C4" s="227"/>
      <c r="D4" s="5"/>
      <c r="E4" s="228"/>
      <c r="F4" s="5"/>
      <c r="G4" s="226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24" customHeight="1" x14ac:dyDescent="0.3">
      <c r="A5" s="581" t="s">
        <v>107</v>
      </c>
      <c r="B5" s="581"/>
      <c r="C5" s="581"/>
      <c r="D5" s="581"/>
      <c r="E5" s="581"/>
      <c r="F5" s="581"/>
      <c r="G5" s="226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.6" x14ac:dyDescent="0.3">
      <c r="A6" s="582" t="s">
        <v>4</v>
      </c>
      <c r="B6" s="582" t="s">
        <v>5</v>
      </c>
      <c r="C6" s="582" t="s">
        <v>32</v>
      </c>
      <c r="D6" s="144"/>
      <c r="E6" s="586" t="s">
        <v>33</v>
      </c>
      <c r="F6" s="586"/>
      <c r="G6" s="226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41.4" customHeight="1" x14ac:dyDescent="0.3">
      <c r="A7" s="583"/>
      <c r="B7" s="583"/>
      <c r="C7" s="583"/>
      <c r="D7" s="152"/>
      <c r="E7" s="587" t="s">
        <v>34</v>
      </c>
      <c r="F7" s="587"/>
      <c r="G7" s="226"/>
      <c r="H7" s="5"/>
      <c r="I7" s="15"/>
      <c r="J7" s="5"/>
      <c r="K7" s="5"/>
      <c r="L7" s="5"/>
      <c r="M7" s="5"/>
      <c r="N7" s="5"/>
      <c r="O7" s="5"/>
      <c r="P7" s="5"/>
      <c r="Q7" s="5"/>
    </row>
    <row r="8" spans="1:17" ht="15.6" x14ac:dyDescent="0.3">
      <c r="A8" s="584"/>
      <c r="B8" s="584"/>
      <c r="C8" s="584"/>
      <c r="D8" s="210" t="s">
        <v>35</v>
      </c>
      <c r="E8" s="85" t="s">
        <v>9</v>
      </c>
      <c r="F8" s="85" t="s">
        <v>10</v>
      </c>
      <c r="G8" s="226"/>
      <c r="H8" s="5"/>
      <c r="I8" s="15"/>
      <c r="J8" s="5"/>
      <c r="K8" s="5"/>
      <c r="L8" s="5"/>
      <c r="M8" s="5"/>
      <c r="N8" s="5"/>
      <c r="O8" s="5"/>
      <c r="P8" s="5"/>
      <c r="Q8" s="5"/>
    </row>
    <row r="9" spans="1:17" ht="15.6" x14ac:dyDescent="0.3">
      <c r="A9" s="87">
        <v>1</v>
      </c>
      <c r="B9" s="229" t="s">
        <v>108</v>
      </c>
      <c r="C9" s="230"/>
      <c r="D9" s="87">
        <v>1161</v>
      </c>
      <c r="E9" s="91">
        <v>43889</v>
      </c>
      <c r="F9" s="231">
        <v>40000</v>
      </c>
      <c r="G9" s="226"/>
      <c r="H9" s="5"/>
      <c r="I9" s="15"/>
      <c r="J9" s="5"/>
      <c r="K9" s="5"/>
      <c r="L9" s="5"/>
      <c r="M9" s="5"/>
      <c r="N9" s="5"/>
      <c r="O9" s="5"/>
      <c r="P9" s="5"/>
      <c r="Q9" s="5"/>
    </row>
    <row r="10" spans="1:17" ht="15.6" x14ac:dyDescent="0.3">
      <c r="A10" s="87">
        <v>2</v>
      </c>
      <c r="B10" s="229" t="s">
        <v>15</v>
      </c>
      <c r="C10" s="230"/>
      <c r="D10" s="87">
        <v>64</v>
      </c>
      <c r="E10" s="91">
        <v>43889</v>
      </c>
      <c r="F10" s="231">
        <v>30000</v>
      </c>
      <c r="G10" s="226"/>
      <c r="H10" s="5"/>
      <c r="I10" s="15"/>
      <c r="J10" s="5"/>
      <c r="K10" s="5"/>
      <c r="L10" s="5"/>
      <c r="M10" s="5"/>
      <c r="N10" s="5"/>
      <c r="O10" s="5"/>
      <c r="P10" s="5"/>
      <c r="Q10" s="5"/>
    </row>
    <row r="11" spans="1:17" ht="16.2" thickBot="1" x14ac:dyDescent="0.35">
      <c r="A11" s="87">
        <v>3</v>
      </c>
      <c r="B11" s="232" t="s">
        <v>16</v>
      </c>
      <c r="C11" s="233"/>
      <c r="D11" s="121">
        <v>623</v>
      </c>
      <c r="E11" s="135">
        <v>43889</v>
      </c>
      <c r="F11" s="234">
        <v>30000</v>
      </c>
      <c r="G11" s="235">
        <f>SUM(F9:F11)</f>
        <v>100000</v>
      </c>
      <c r="H11" s="5"/>
      <c r="I11" s="15"/>
      <c r="J11" s="5"/>
      <c r="K11" s="5"/>
      <c r="L11" s="5"/>
      <c r="M11" s="5"/>
      <c r="N11" s="5"/>
      <c r="O11" s="5"/>
      <c r="P11" s="5"/>
      <c r="Q11" s="5"/>
    </row>
    <row r="12" spans="1:17" ht="16.8" thickTop="1" thickBot="1" x14ac:dyDescent="0.35">
      <c r="A12" s="87">
        <v>4</v>
      </c>
      <c r="B12" s="236" t="s">
        <v>109</v>
      </c>
      <c r="C12" s="237"/>
      <c r="D12" s="106">
        <v>113</v>
      </c>
      <c r="E12" s="107">
        <v>43892</v>
      </c>
      <c r="F12" s="238">
        <v>40000</v>
      </c>
      <c r="G12" s="239">
        <f>SUM(F12)</f>
        <v>40000</v>
      </c>
      <c r="H12" s="5"/>
      <c r="I12" s="15"/>
      <c r="J12" s="5"/>
      <c r="K12" s="5"/>
      <c r="L12" s="5"/>
      <c r="M12" s="5"/>
      <c r="N12" s="5"/>
      <c r="O12" s="5"/>
      <c r="P12" s="5"/>
      <c r="Q12" s="5"/>
    </row>
    <row r="13" spans="1:17" ht="16.8" thickTop="1" thickBot="1" x14ac:dyDescent="0.35">
      <c r="A13" s="87">
        <v>5</v>
      </c>
      <c r="B13" s="236" t="s">
        <v>110</v>
      </c>
      <c r="C13" s="237"/>
      <c r="D13" s="106">
        <v>299351</v>
      </c>
      <c r="E13" s="107">
        <v>43893</v>
      </c>
      <c r="F13" s="238">
        <v>40000</v>
      </c>
      <c r="G13" s="239">
        <f>SUM(F13)</f>
        <v>40000</v>
      </c>
      <c r="H13" s="5"/>
      <c r="I13" s="15"/>
      <c r="J13" s="5"/>
      <c r="K13" s="5"/>
      <c r="L13" s="5"/>
      <c r="M13" s="5"/>
      <c r="N13" s="5"/>
      <c r="O13" s="5"/>
      <c r="P13" s="5"/>
      <c r="Q13" s="5"/>
    </row>
    <row r="14" spans="1:17" ht="31.8" thickTop="1" x14ac:dyDescent="0.3">
      <c r="A14" s="87">
        <v>6</v>
      </c>
      <c r="B14" s="229" t="s">
        <v>111</v>
      </c>
      <c r="C14" s="230"/>
      <c r="D14" s="87">
        <v>583366</v>
      </c>
      <c r="E14" s="117">
        <v>43894</v>
      </c>
      <c r="F14" s="240">
        <v>40000</v>
      </c>
      <c r="G14" s="226"/>
      <c r="H14" s="5"/>
      <c r="I14" s="15"/>
      <c r="J14" s="5"/>
      <c r="K14" s="5"/>
      <c r="L14" s="5"/>
      <c r="M14" s="5"/>
      <c r="N14" s="5"/>
      <c r="O14" s="5"/>
      <c r="P14" s="5"/>
      <c r="Q14" s="5"/>
    </row>
    <row r="15" spans="1:17" ht="16.2" thickBot="1" x14ac:dyDescent="0.35">
      <c r="A15" s="87">
        <v>7</v>
      </c>
      <c r="B15" s="232" t="s">
        <v>62</v>
      </c>
      <c r="C15" s="233"/>
      <c r="D15" s="121">
        <v>47</v>
      </c>
      <c r="E15" s="135">
        <v>43894</v>
      </c>
      <c r="F15" s="234">
        <v>30000</v>
      </c>
      <c r="G15" s="235">
        <f>SUM(F14:F15)</f>
        <v>70000</v>
      </c>
      <c r="H15" s="5"/>
      <c r="I15" s="15"/>
      <c r="J15" s="5"/>
      <c r="K15" s="5"/>
      <c r="L15" s="5"/>
      <c r="M15" s="5"/>
      <c r="N15" s="5"/>
      <c r="O15" s="5"/>
      <c r="P15" s="5"/>
      <c r="Q15" s="5"/>
    </row>
    <row r="16" spans="1:17" ht="19.2" thickTop="1" thickBot="1" x14ac:dyDescent="0.4">
      <c r="A16" s="87">
        <v>8</v>
      </c>
      <c r="B16" s="241" t="s">
        <v>112</v>
      </c>
      <c r="C16" s="237"/>
      <c r="D16" s="106">
        <v>665096</v>
      </c>
      <c r="E16" s="107">
        <v>43895</v>
      </c>
      <c r="F16" s="242">
        <v>-40000</v>
      </c>
      <c r="G16" s="239">
        <f>SUM(F16)</f>
        <v>-40000</v>
      </c>
      <c r="H16" s="5"/>
      <c r="I16" s="609" t="s">
        <v>23</v>
      </c>
      <c r="J16" s="609"/>
      <c r="K16" s="609" t="s">
        <v>113</v>
      </c>
      <c r="L16" s="609"/>
      <c r="M16" s="609"/>
      <c r="N16" s="610" t="s">
        <v>114</v>
      </c>
      <c r="O16" s="610"/>
      <c r="P16" s="610"/>
      <c r="Q16" s="610"/>
    </row>
    <row r="17" spans="1:17" ht="16.2" thickTop="1" x14ac:dyDescent="0.3">
      <c r="A17" s="87">
        <v>9</v>
      </c>
      <c r="B17" s="229" t="s">
        <v>115</v>
      </c>
      <c r="C17" s="230"/>
      <c r="D17" s="87">
        <v>65</v>
      </c>
      <c r="E17" s="117">
        <v>43900</v>
      </c>
      <c r="F17" s="240">
        <v>25000</v>
      </c>
      <c r="G17" s="226"/>
      <c r="H17" s="5"/>
      <c r="I17" s="15"/>
      <c r="J17" s="5"/>
      <c r="K17" s="5"/>
      <c r="L17" s="5"/>
      <c r="M17" s="5"/>
      <c r="N17" s="5"/>
      <c r="O17" s="5"/>
      <c r="P17" s="5"/>
      <c r="Q17" s="5"/>
    </row>
    <row r="18" spans="1:17" ht="15.6" x14ac:dyDescent="0.3">
      <c r="A18" s="87">
        <v>10</v>
      </c>
      <c r="B18" s="229" t="s">
        <v>115</v>
      </c>
      <c r="C18" s="230"/>
      <c r="D18" s="87">
        <v>64</v>
      </c>
      <c r="E18" s="117">
        <v>43900</v>
      </c>
      <c r="F18" s="240">
        <v>25000</v>
      </c>
      <c r="G18" s="226"/>
      <c r="H18" s="5"/>
      <c r="I18" s="15"/>
      <c r="J18" s="5"/>
      <c r="K18" s="5"/>
      <c r="L18" s="5"/>
      <c r="M18" s="5"/>
      <c r="N18" s="5"/>
      <c r="O18" s="5"/>
      <c r="P18" s="5"/>
      <c r="Q18" s="5"/>
    </row>
    <row r="19" spans="1:17" ht="16.2" thickBot="1" x14ac:dyDescent="0.35">
      <c r="A19" s="87">
        <v>11</v>
      </c>
      <c r="B19" s="232" t="s">
        <v>115</v>
      </c>
      <c r="C19" s="233"/>
      <c r="D19" s="121">
        <v>66</v>
      </c>
      <c r="E19" s="122">
        <v>43900</v>
      </c>
      <c r="F19" s="243">
        <v>10000</v>
      </c>
      <c r="G19" s="235">
        <f>SUM(F17:F19)</f>
        <v>60000</v>
      </c>
      <c r="H19" s="5"/>
      <c r="I19" s="15"/>
      <c r="J19" s="5"/>
      <c r="K19" s="5"/>
      <c r="L19" s="5"/>
      <c r="M19" s="5"/>
      <c r="N19" s="5"/>
      <c r="O19" s="5"/>
      <c r="P19" s="5"/>
      <c r="Q19" s="5"/>
    </row>
    <row r="20" spans="1:17" ht="16.8" thickTop="1" thickBot="1" x14ac:dyDescent="0.35">
      <c r="A20" s="87">
        <v>12</v>
      </c>
      <c r="B20" s="236" t="s">
        <v>116</v>
      </c>
      <c r="C20" s="244"/>
      <c r="D20" s="245">
        <v>1264</v>
      </c>
      <c r="E20" s="246">
        <v>43901</v>
      </c>
      <c r="F20" s="238">
        <v>40000</v>
      </c>
      <c r="G20" s="247">
        <f>SUM(F20)</f>
        <v>40000</v>
      </c>
      <c r="H20" s="248"/>
      <c r="I20" s="611" t="s">
        <v>25</v>
      </c>
      <c r="J20" s="611"/>
      <c r="K20" s="611" t="s">
        <v>117</v>
      </c>
      <c r="L20" s="611"/>
      <c r="M20" s="611"/>
      <c r="N20" s="612" t="s">
        <v>118</v>
      </c>
      <c r="O20" s="612"/>
      <c r="P20" s="612"/>
      <c r="Q20" s="612"/>
    </row>
    <row r="21" spans="1:17" ht="33.6" thickTop="1" thickBot="1" x14ac:dyDescent="0.35">
      <c r="A21" s="87">
        <v>13</v>
      </c>
      <c r="B21" s="249" t="s">
        <v>24</v>
      </c>
      <c r="C21" s="250"/>
      <c r="D21" s="251">
        <v>176</v>
      </c>
      <c r="E21" s="252">
        <v>43900</v>
      </c>
      <c r="F21" s="253">
        <v>40000</v>
      </c>
      <c r="G21" s="254">
        <f>SUM(F21)</f>
        <v>40000</v>
      </c>
      <c r="H21" s="255"/>
      <c r="I21" s="606" t="s">
        <v>119</v>
      </c>
      <c r="J21" s="607"/>
      <c r="K21" s="607"/>
      <c r="L21" s="607"/>
      <c r="M21" s="607"/>
      <c r="N21" s="607"/>
      <c r="O21" s="607"/>
      <c r="P21" s="608"/>
      <c r="Q21" s="255"/>
    </row>
    <row r="22" spans="1:17" ht="16.8" thickTop="1" x14ac:dyDescent="0.35">
      <c r="A22" s="87">
        <v>14</v>
      </c>
      <c r="B22" s="229" t="s">
        <v>120</v>
      </c>
      <c r="C22" s="230"/>
      <c r="D22" s="87">
        <v>31412</v>
      </c>
      <c r="E22" s="117">
        <v>43903</v>
      </c>
      <c r="F22" s="256">
        <v>-40000</v>
      </c>
      <c r="G22" s="226"/>
      <c r="H22" s="5"/>
      <c r="I22" s="609" t="s">
        <v>23</v>
      </c>
      <c r="J22" s="609"/>
      <c r="K22" s="609" t="s">
        <v>121</v>
      </c>
      <c r="L22" s="609"/>
      <c r="M22" s="609"/>
      <c r="N22" s="610" t="s">
        <v>122</v>
      </c>
      <c r="O22" s="610"/>
      <c r="P22" s="610"/>
      <c r="Q22" s="610"/>
    </row>
    <row r="23" spans="1:17" ht="26.4" x14ac:dyDescent="0.3">
      <c r="A23" s="87">
        <v>15</v>
      </c>
      <c r="B23" s="257" t="s">
        <v>123</v>
      </c>
      <c r="C23" s="230"/>
      <c r="D23" s="87">
        <v>703347</v>
      </c>
      <c r="E23" s="117">
        <v>43903</v>
      </c>
      <c r="F23" s="240">
        <v>40000</v>
      </c>
      <c r="G23" s="226"/>
      <c r="H23" s="5"/>
      <c r="I23" s="15"/>
      <c r="J23" s="5"/>
      <c r="K23" s="5"/>
      <c r="L23" s="5"/>
      <c r="M23" s="5"/>
      <c r="N23" s="5"/>
      <c r="O23" s="5"/>
      <c r="P23" s="5"/>
      <c r="Q23" s="5"/>
    </row>
    <row r="24" spans="1:17" ht="26.4" x14ac:dyDescent="0.3">
      <c r="A24" s="87">
        <v>16</v>
      </c>
      <c r="B24" s="257" t="s">
        <v>123</v>
      </c>
      <c r="C24" s="230"/>
      <c r="D24" s="87">
        <v>703345</v>
      </c>
      <c r="E24" s="117">
        <v>43903</v>
      </c>
      <c r="F24" s="240">
        <v>40000</v>
      </c>
      <c r="G24" s="226"/>
      <c r="H24" s="5"/>
      <c r="I24" s="15"/>
      <c r="J24" s="5"/>
      <c r="K24" s="5"/>
      <c r="L24" s="5"/>
      <c r="M24" s="5"/>
      <c r="N24" s="5"/>
      <c r="O24" s="5"/>
      <c r="P24" s="5"/>
      <c r="Q24" s="5"/>
    </row>
    <row r="25" spans="1:17" ht="15.6" x14ac:dyDescent="0.3">
      <c r="A25" s="87">
        <v>17</v>
      </c>
      <c r="B25" s="258" t="s">
        <v>124</v>
      </c>
      <c r="C25" s="259"/>
      <c r="D25" s="260">
        <v>2</v>
      </c>
      <c r="E25" s="128">
        <v>43903</v>
      </c>
      <c r="F25" s="261">
        <v>120000</v>
      </c>
      <c r="G25" s="262"/>
      <c r="H25" s="263"/>
      <c r="I25" s="602" t="s">
        <v>25</v>
      </c>
      <c r="J25" s="602"/>
      <c r="K25" s="602" t="s">
        <v>125</v>
      </c>
      <c r="L25" s="602"/>
      <c r="M25" s="602"/>
      <c r="N25" s="603" t="s">
        <v>126</v>
      </c>
      <c r="O25" s="603"/>
      <c r="P25" s="603"/>
      <c r="Q25" s="603"/>
    </row>
    <row r="26" spans="1:17" ht="26.4" x14ac:dyDescent="0.3">
      <c r="A26" s="87">
        <v>18</v>
      </c>
      <c r="B26" s="257" t="s">
        <v>123</v>
      </c>
      <c r="C26" s="230"/>
      <c r="D26" s="87">
        <v>703346</v>
      </c>
      <c r="E26" s="117">
        <v>43903</v>
      </c>
      <c r="F26" s="240">
        <v>40000</v>
      </c>
      <c r="G26" s="226"/>
      <c r="H26" s="5"/>
      <c r="I26" s="264"/>
      <c r="J26" s="265"/>
      <c r="K26" s="265"/>
      <c r="L26" s="265"/>
      <c r="M26" s="265"/>
      <c r="N26" s="265"/>
      <c r="O26" s="265"/>
      <c r="P26" s="265"/>
      <c r="Q26" s="265"/>
    </row>
    <row r="27" spans="1:17" ht="15.6" x14ac:dyDescent="0.3">
      <c r="A27" s="87">
        <v>19</v>
      </c>
      <c r="B27" s="258" t="s">
        <v>127</v>
      </c>
      <c r="C27" s="230"/>
      <c r="D27" s="87">
        <v>1</v>
      </c>
      <c r="E27" s="117">
        <v>43903</v>
      </c>
      <c r="F27" s="240">
        <v>10000</v>
      </c>
      <c r="G27" s="226"/>
      <c r="H27" s="5"/>
      <c r="I27" s="264"/>
      <c r="J27" s="265"/>
      <c r="K27" s="265"/>
      <c r="L27" s="265"/>
      <c r="M27" s="265"/>
      <c r="N27" s="265"/>
      <c r="O27" s="265"/>
      <c r="P27" s="265"/>
      <c r="Q27" s="265"/>
    </row>
    <row r="28" spans="1:17" ht="16.2" thickBot="1" x14ac:dyDescent="0.35">
      <c r="A28" s="87">
        <v>20</v>
      </c>
      <c r="B28" s="266" t="s">
        <v>124</v>
      </c>
      <c r="C28" s="267"/>
      <c r="D28" s="95">
        <v>1</v>
      </c>
      <c r="E28" s="268">
        <v>43903</v>
      </c>
      <c r="F28" s="269">
        <v>120000</v>
      </c>
      <c r="G28" s="270">
        <f>SUM(F22:F28)</f>
        <v>330000</v>
      </c>
      <c r="H28" s="263"/>
      <c r="I28" s="602" t="s">
        <v>25</v>
      </c>
      <c r="J28" s="602"/>
      <c r="K28" s="603" t="s">
        <v>128</v>
      </c>
      <c r="L28" s="603"/>
      <c r="M28" s="603"/>
      <c r="N28" s="603" t="s">
        <v>129</v>
      </c>
      <c r="O28" s="603"/>
      <c r="P28" s="603"/>
      <c r="Q28" s="603"/>
    </row>
    <row r="29" spans="1:17" ht="16.2" thickTop="1" x14ac:dyDescent="0.3">
      <c r="A29" s="87">
        <v>21</v>
      </c>
      <c r="B29" s="229" t="s">
        <v>130</v>
      </c>
      <c r="C29" s="230"/>
      <c r="D29" s="87">
        <v>43</v>
      </c>
      <c r="E29" s="117">
        <v>43906</v>
      </c>
      <c r="F29" s="240">
        <v>120000</v>
      </c>
      <c r="G29" s="226"/>
      <c r="H29" s="5"/>
      <c r="I29" s="15"/>
      <c r="J29" s="5"/>
      <c r="K29" s="5"/>
      <c r="L29" s="5"/>
      <c r="M29" s="5"/>
      <c r="N29" s="5"/>
      <c r="O29" s="5"/>
      <c r="P29" s="5"/>
      <c r="Q29" s="5"/>
    </row>
    <row r="30" spans="1:17" ht="16.2" thickBot="1" x14ac:dyDescent="0.35">
      <c r="A30" s="87">
        <v>22</v>
      </c>
      <c r="B30" s="232" t="s">
        <v>130</v>
      </c>
      <c r="C30" s="233"/>
      <c r="D30" s="121">
        <v>42</v>
      </c>
      <c r="E30" s="122">
        <v>43906</v>
      </c>
      <c r="F30" s="243">
        <v>60000</v>
      </c>
      <c r="G30" s="235">
        <f>SUM(F29:F30)</f>
        <v>180000</v>
      </c>
      <c r="H30" s="5"/>
      <c r="I30" s="15"/>
      <c r="J30" s="5"/>
      <c r="K30" s="5"/>
      <c r="L30" s="5"/>
      <c r="M30" s="5"/>
      <c r="N30" s="5"/>
      <c r="O30" s="5"/>
      <c r="P30" s="5"/>
      <c r="Q30" s="5"/>
    </row>
    <row r="31" spans="1:17" ht="16.2" thickTop="1" x14ac:dyDescent="0.3">
      <c r="A31" s="87">
        <v>23</v>
      </c>
      <c r="B31" s="258" t="s">
        <v>131</v>
      </c>
      <c r="C31" s="259"/>
      <c r="D31" s="260">
        <v>3146</v>
      </c>
      <c r="E31" s="128">
        <v>43909</v>
      </c>
      <c r="F31" s="261">
        <v>40000</v>
      </c>
      <c r="G31" s="226"/>
      <c r="H31" s="5"/>
      <c r="I31" s="602" t="s">
        <v>25</v>
      </c>
      <c r="J31" s="602"/>
      <c r="K31" s="604" t="s">
        <v>132</v>
      </c>
      <c r="L31" s="604"/>
      <c r="M31" s="604"/>
      <c r="N31" s="603" t="s">
        <v>133</v>
      </c>
      <c r="O31" s="603"/>
      <c r="P31" s="603"/>
      <c r="Q31" s="603"/>
    </row>
    <row r="32" spans="1:17" ht="15.6" x14ac:dyDescent="0.3">
      <c r="A32" s="87">
        <v>24</v>
      </c>
      <c r="B32" s="271" t="s">
        <v>134</v>
      </c>
      <c r="C32" s="272" t="s">
        <v>135</v>
      </c>
      <c r="D32" s="87">
        <v>36</v>
      </c>
      <c r="E32" s="117">
        <v>43909</v>
      </c>
      <c r="F32" s="240">
        <v>60000</v>
      </c>
      <c r="G32" s="226"/>
      <c r="H32" s="5"/>
      <c r="I32" s="15"/>
      <c r="J32" s="5"/>
      <c r="K32" s="5"/>
      <c r="L32" s="5"/>
      <c r="M32" s="5"/>
      <c r="N32" s="5"/>
      <c r="O32" s="5"/>
      <c r="P32" s="5"/>
      <c r="Q32" s="5"/>
    </row>
    <row r="33" spans="1:17" ht="15.6" x14ac:dyDescent="0.3">
      <c r="A33" s="87">
        <v>25</v>
      </c>
      <c r="B33" s="271" t="s">
        <v>136</v>
      </c>
      <c r="C33" s="272" t="s">
        <v>135</v>
      </c>
      <c r="D33" s="87">
        <v>35</v>
      </c>
      <c r="E33" s="117">
        <v>43909</v>
      </c>
      <c r="F33" s="240">
        <v>60000</v>
      </c>
      <c r="G33" s="226"/>
      <c r="H33" s="5"/>
      <c r="I33" s="15"/>
      <c r="J33" s="5"/>
      <c r="K33" s="5"/>
      <c r="L33" s="5"/>
      <c r="M33" s="5"/>
      <c r="N33" s="5"/>
      <c r="O33" s="5"/>
      <c r="P33" s="5"/>
      <c r="Q33" s="5"/>
    </row>
    <row r="34" spans="1:17" ht="27.6" x14ac:dyDescent="0.3">
      <c r="A34" s="87">
        <v>26</v>
      </c>
      <c r="B34" s="273" t="s">
        <v>137</v>
      </c>
      <c r="C34" s="230"/>
      <c r="D34" s="87">
        <v>267</v>
      </c>
      <c r="E34" s="117">
        <v>43909</v>
      </c>
      <c r="F34" s="240">
        <v>40000</v>
      </c>
      <c r="G34" s="226"/>
      <c r="H34" s="5"/>
      <c r="I34" s="15"/>
      <c r="J34" s="5"/>
      <c r="K34" s="5"/>
      <c r="L34" s="5"/>
      <c r="M34" s="5"/>
      <c r="N34" s="5"/>
      <c r="O34" s="5"/>
      <c r="P34" s="5"/>
      <c r="Q34" s="5"/>
    </row>
    <row r="35" spans="1:17" ht="16.2" thickBot="1" x14ac:dyDescent="0.35">
      <c r="A35" s="87">
        <v>27</v>
      </c>
      <c r="B35" s="274" t="s">
        <v>131</v>
      </c>
      <c r="C35" s="267"/>
      <c r="D35" s="95">
        <v>3145</v>
      </c>
      <c r="E35" s="268">
        <v>43909</v>
      </c>
      <c r="F35" s="269">
        <v>40000</v>
      </c>
      <c r="G35" s="235">
        <f>SUM(F31:F36)</f>
        <v>250000</v>
      </c>
      <c r="H35" s="5"/>
      <c r="I35" s="602" t="s">
        <v>25</v>
      </c>
      <c r="J35" s="602"/>
      <c r="K35" s="604" t="s">
        <v>138</v>
      </c>
      <c r="L35" s="604"/>
      <c r="M35" s="604"/>
      <c r="N35" s="603" t="s">
        <v>139</v>
      </c>
      <c r="O35" s="603"/>
      <c r="P35" s="603"/>
      <c r="Q35" s="603"/>
    </row>
    <row r="36" spans="1:17" ht="16.8" thickTop="1" thickBot="1" x14ac:dyDescent="0.35">
      <c r="A36" s="87">
        <v>28</v>
      </c>
      <c r="B36" s="275" t="s">
        <v>140</v>
      </c>
      <c r="C36" s="237"/>
      <c r="D36" s="276">
        <v>56</v>
      </c>
      <c r="E36" s="277">
        <v>43910</v>
      </c>
      <c r="F36" s="238">
        <v>10000</v>
      </c>
      <c r="G36" s="239">
        <f>SUM(F36)</f>
        <v>10000</v>
      </c>
      <c r="H36" s="5"/>
      <c r="I36" s="605" t="s">
        <v>141</v>
      </c>
      <c r="J36" s="605"/>
      <c r="K36" s="605"/>
      <c r="L36" s="605"/>
      <c r="M36" s="605"/>
      <c r="N36" s="5"/>
      <c r="O36" s="5"/>
      <c r="P36" s="5"/>
      <c r="Q36" s="5"/>
    </row>
    <row r="37" spans="1:17" ht="16.2" thickTop="1" x14ac:dyDescent="0.3">
      <c r="A37" s="87">
        <v>29</v>
      </c>
      <c r="B37" s="273" t="s">
        <v>142</v>
      </c>
      <c r="C37" s="230"/>
      <c r="D37" s="87">
        <v>167</v>
      </c>
      <c r="E37" s="117">
        <v>43913</v>
      </c>
      <c r="F37" s="240">
        <v>40000</v>
      </c>
      <c r="G37" s="226"/>
      <c r="H37" s="5"/>
      <c r="I37" s="15"/>
      <c r="J37" s="5"/>
      <c r="K37" s="5"/>
      <c r="L37" s="5"/>
      <c r="M37" s="5"/>
      <c r="N37" s="5"/>
      <c r="O37" s="5"/>
      <c r="P37" s="5"/>
      <c r="Q37" s="5"/>
    </row>
    <row r="38" spans="1:17" ht="16.2" thickBot="1" x14ac:dyDescent="0.35">
      <c r="A38" s="87">
        <v>30</v>
      </c>
      <c r="B38" s="278" t="s">
        <v>140</v>
      </c>
      <c r="C38" s="233"/>
      <c r="D38" s="121">
        <v>58</v>
      </c>
      <c r="E38" s="122">
        <v>43913</v>
      </c>
      <c r="F38" s="243">
        <v>10000</v>
      </c>
      <c r="G38" s="235">
        <f>SUM(F37:F38)</f>
        <v>50000</v>
      </c>
      <c r="H38" s="5"/>
      <c r="I38" s="15"/>
      <c r="J38" s="5"/>
      <c r="K38" s="5"/>
      <c r="L38" s="5"/>
      <c r="M38" s="5"/>
      <c r="N38" s="5"/>
      <c r="O38" s="5"/>
      <c r="P38" s="5"/>
      <c r="Q38" s="5"/>
    </row>
    <row r="39" spans="1:17" ht="47.4" thickTop="1" x14ac:dyDescent="0.3">
      <c r="A39" s="87">
        <v>31</v>
      </c>
      <c r="B39" s="273" t="s">
        <v>143</v>
      </c>
      <c r="C39" s="230" t="s">
        <v>144</v>
      </c>
      <c r="D39" s="87">
        <v>122</v>
      </c>
      <c r="E39" s="117">
        <v>43914</v>
      </c>
      <c r="F39" s="240">
        <v>120000</v>
      </c>
      <c r="G39" s="5"/>
      <c r="H39" s="5"/>
      <c r="I39" s="15"/>
      <c r="J39" s="5"/>
      <c r="K39" s="5"/>
      <c r="L39" s="5"/>
      <c r="M39" s="5"/>
      <c r="N39" s="5"/>
      <c r="O39" s="5"/>
      <c r="P39" s="5"/>
      <c r="Q39" s="5"/>
    </row>
    <row r="40" spans="1:17" ht="31.8" thickBot="1" x14ac:dyDescent="0.35">
      <c r="A40" s="87">
        <v>32</v>
      </c>
      <c r="B40" s="273" t="s">
        <v>143</v>
      </c>
      <c r="C40" s="279" t="s">
        <v>145</v>
      </c>
      <c r="D40" s="87">
        <v>123</v>
      </c>
      <c r="E40" s="117">
        <v>43914</v>
      </c>
      <c r="F40" s="240">
        <v>120000</v>
      </c>
      <c r="G40" s="280">
        <f>SUM(F39:F40)</f>
        <v>240000</v>
      </c>
      <c r="H40" s="5"/>
      <c r="I40" s="15"/>
      <c r="J40" s="5"/>
      <c r="K40" s="5"/>
      <c r="L40" s="5"/>
      <c r="M40" s="5"/>
      <c r="N40" s="5"/>
      <c r="O40" s="5"/>
      <c r="P40" s="5"/>
      <c r="Q40" s="5"/>
    </row>
    <row r="41" spans="1:17" ht="16.8" thickTop="1" thickBot="1" x14ac:dyDescent="0.35">
      <c r="A41" s="87">
        <v>33</v>
      </c>
      <c r="B41" s="278" t="s">
        <v>146</v>
      </c>
      <c r="C41" s="281"/>
      <c r="D41" s="121">
        <v>3</v>
      </c>
      <c r="E41" s="122">
        <v>43915</v>
      </c>
      <c r="F41" s="243">
        <v>180000</v>
      </c>
      <c r="G41" s="280">
        <f>SUM(F41)</f>
        <v>180000</v>
      </c>
      <c r="H41" s="5"/>
      <c r="I41" s="15"/>
      <c r="J41" s="5"/>
      <c r="K41" s="5"/>
      <c r="L41" s="5"/>
      <c r="M41" s="5"/>
      <c r="N41" s="5"/>
      <c r="O41" s="5"/>
      <c r="P41" s="5"/>
      <c r="Q41" s="5"/>
    </row>
    <row r="42" spans="1:17" ht="28.2" thickTop="1" x14ac:dyDescent="0.3">
      <c r="A42" s="87">
        <v>34</v>
      </c>
      <c r="B42" s="273" t="s">
        <v>147</v>
      </c>
      <c r="C42" s="282"/>
      <c r="D42" s="87">
        <v>8</v>
      </c>
      <c r="E42" s="117">
        <v>43917</v>
      </c>
      <c r="F42" s="240">
        <v>50000</v>
      </c>
      <c r="G42" s="15"/>
      <c r="H42" s="5"/>
      <c r="I42" s="15"/>
      <c r="J42" s="5"/>
      <c r="K42" s="5"/>
      <c r="L42" s="5"/>
      <c r="M42" s="5"/>
      <c r="N42" s="5"/>
      <c r="O42" s="5"/>
      <c r="P42" s="5"/>
      <c r="Q42" s="5"/>
    </row>
    <row r="43" spans="1:17" ht="28.2" thickBot="1" x14ac:dyDescent="0.35">
      <c r="A43" s="87">
        <v>35</v>
      </c>
      <c r="B43" s="278" t="s">
        <v>147</v>
      </c>
      <c r="C43" s="281"/>
      <c r="D43" s="121">
        <v>7</v>
      </c>
      <c r="E43" s="122">
        <v>43917</v>
      </c>
      <c r="F43" s="243">
        <v>50000</v>
      </c>
      <c r="G43" s="280">
        <f>SUM(F42:F43)</f>
        <v>100000</v>
      </c>
      <c r="H43" s="5"/>
      <c r="I43" s="15"/>
      <c r="J43" s="5"/>
      <c r="K43" s="5"/>
      <c r="L43" s="5"/>
      <c r="M43" s="5"/>
      <c r="N43" s="5"/>
      <c r="O43" s="5"/>
      <c r="P43" s="5"/>
      <c r="Q43" s="5"/>
    </row>
    <row r="44" spans="1:17" ht="16.2" thickTop="1" x14ac:dyDescent="0.3">
      <c r="A44" s="87">
        <v>36</v>
      </c>
      <c r="B44" s="283"/>
      <c r="C44" s="282"/>
      <c r="D44" s="87"/>
      <c r="E44" s="117"/>
      <c r="F44" s="209"/>
      <c r="G44" s="5"/>
      <c r="H44" s="5"/>
      <c r="I44" s="15"/>
      <c r="J44" s="5"/>
      <c r="K44" s="5"/>
      <c r="L44" s="5"/>
      <c r="M44" s="5"/>
      <c r="N44" s="5"/>
      <c r="O44" s="5"/>
      <c r="P44" s="5"/>
      <c r="Q44" s="5"/>
    </row>
    <row r="45" spans="1:17" ht="15.6" x14ac:dyDescent="0.3">
      <c r="A45" s="87">
        <v>37</v>
      </c>
      <c r="B45" s="283"/>
      <c r="C45" s="284"/>
      <c r="D45" s="87"/>
      <c r="E45" s="117"/>
      <c r="F45" s="209"/>
      <c r="G45" s="5"/>
      <c r="H45" s="5"/>
      <c r="I45" s="15"/>
      <c r="J45" s="5"/>
      <c r="K45" s="5"/>
      <c r="L45" s="5"/>
      <c r="M45" s="5"/>
      <c r="N45" s="5"/>
      <c r="O45" s="5"/>
      <c r="P45" s="5"/>
      <c r="Q45" s="5"/>
    </row>
    <row r="46" spans="1:17" ht="15.6" x14ac:dyDescent="0.3">
      <c r="A46" s="87"/>
      <c r="B46" s="116"/>
      <c r="C46" s="230"/>
      <c r="D46" s="87"/>
      <c r="E46" s="91"/>
      <c r="F46" s="215"/>
      <c r="G46" s="226"/>
      <c r="H46" s="5"/>
      <c r="I46" s="15"/>
      <c r="J46" s="5"/>
      <c r="K46" s="5"/>
      <c r="L46" s="5"/>
      <c r="M46" s="5"/>
      <c r="N46" s="5"/>
      <c r="O46" s="5"/>
      <c r="P46" s="5"/>
      <c r="Q46" s="5"/>
    </row>
    <row r="47" spans="1:17" ht="15.6" x14ac:dyDescent="0.3">
      <c r="A47" s="598" t="s">
        <v>68</v>
      </c>
      <c r="B47" s="599"/>
      <c r="C47" s="600"/>
      <c r="D47" s="161"/>
      <c r="E47" s="162"/>
      <c r="F47" s="215">
        <f>SUM(F9:F46)</f>
        <v>1680000</v>
      </c>
      <c r="G47" s="285">
        <f>SUM(G9:G46)</f>
        <v>1690000</v>
      </c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5.6" x14ac:dyDescent="0.3">
      <c r="A48" s="286"/>
      <c r="B48" s="287"/>
      <c r="C48" s="288"/>
      <c r="D48" s="286"/>
      <c r="E48" s="222" t="s">
        <v>102</v>
      </c>
      <c r="F48" s="222"/>
      <c r="G48" s="226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5.6" x14ac:dyDescent="0.3">
      <c r="A49" s="5"/>
      <c r="B49" s="82"/>
      <c r="C49" s="227"/>
      <c r="D49" s="5"/>
      <c r="E49" s="228"/>
      <c r="F49" s="5"/>
      <c r="G49" s="226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5.6" x14ac:dyDescent="0.3">
      <c r="A50" s="601" t="s">
        <v>103</v>
      </c>
      <c r="B50" s="601"/>
      <c r="C50" s="601"/>
      <c r="D50" s="601"/>
      <c r="E50" s="601"/>
      <c r="F50" s="289"/>
      <c r="G50" s="226"/>
      <c r="H50" s="5"/>
      <c r="I50" s="5"/>
      <c r="J50" s="5"/>
      <c r="K50" s="5"/>
      <c r="L50" s="5"/>
      <c r="M50" s="5"/>
      <c r="N50" s="5"/>
      <c r="O50" s="5"/>
      <c r="P50" s="5"/>
      <c r="Q50" s="5"/>
    </row>
  </sheetData>
  <mergeCells count="34">
    <mergeCell ref="A1:F1"/>
    <mergeCell ref="A2:F2"/>
    <mergeCell ref="A3:F3"/>
    <mergeCell ref="A5:F5"/>
    <mergeCell ref="A6:A8"/>
    <mergeCell ref="B6:B8"/>
    <mergeCell ref="C6:C8"/>
    <mergeCell ref="E6:F6"/>
    <mergeCell ref="E7:F7"/>
    <mergeCell ref="I16:J16"/>
    <mergeCell ref="K16:M16"/>
    <mergeCell ref="N16:Q16"/>
    <mergeCell ref="I20:J20"/>
    <mergeCell ref="K20:M20"/>
    <mergeCell ref="N20:Q20"/>
    <mergeCell ref="I21:P21"/>
    <mergeCell ref="I22:J22"/>
    <mergeCell ref="K22:M22"/>
    <mergeCell ref="N22:Q22"/>
    <mergeCell ref="I25:J25"/>
    <mergeCell ref="K25:M25"/>
    <mergeCell ref="N25:Q25"/>
    <mergeCell ref="A50:E50"/>
    <mergeCell ref="I28:J28"/>
    <mergeCell ref="K28:M28"/>
    <mergeCell ref="N28:Q28"/>
    <mergeCell ref="I31:J31"/>
    <mergeCell ref="K31:M31"/>
    <mergeCell ref="N31:Q31"/>
    <mergeCell ref="I35:J35"/>
    <mergeCell ref="K35:M35"/>
    <mergeCell ref="N35:Q35"/>
    <mergeCell ref="I36:M36"/>
    <mergeCell ref="A47:C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13" workbookViewId="0">
      <selection activeCell="A26" sqref="A26:XFD28"/>
    </sheetView>
  </sheetViews>
  <sheetFormatPr defaultRowHeight="14.4" x14ac:dyDescent="0.3"/>
  <cols>
    <col min="1" max="1" width="4" customWidth="1"/>
    <col min="2" max="2" width="31.88671875" bestFit="1" customWidth="1"/>
    <col min="3" max="3" width="12.33203125" bestFit="1" customWidth="1"/>
    <col min="4" max="4" width="7.6640625" bestFit="1" customWidth="1"/>
    <col min="5" max="5" width="15" bestFit="1" customWidth="1"/>
    <col min="6" max="6" width="12.109375" bestFit="1" customWidth="1"/>
    <col min="7" max="7" width="8" style="367" bestFit="1" customWidth="1"/>
  </cols>
  <sheetData>
    <row r="1" spans="1:17" s="186" customFormat="1" ht="13.8" x14ac:dyDescent="0.3">
      <c r="A1" s="623" t="s">
        <v>0</v>
      </c>
      <c r="B1" s="623"/>
      <c r="C1" s="623"/>
      <c r="D1" s="623"/>
      <c r="E1" s="623"/>
      <c r="F1" s="623"/>
      <c r="G1" s="353"/>
      <c r="H1" s="337"/>
      <c r="I1" s="337"/>
      <c r="J1" s="337"/>
      <c r="K1" s="337"/>
      <c r="L1" s="337"/>
      <c r="M1" s="337"/>
      <c r="N1" s="337"/>
      <c r="O1" s="337"/>
      <c r="P1" s="337"/>
      <c r="Q1" s="337"/>
    </row>
    <row r="2" spans="1:17" s="186" customFormat="1" ht="13.8" x14ac:dyDescent="0.3">
      <c r="A2" s="624" t="s">
        <v>30</v>
      </c>
      <c r="B2" s="624"/>
      <c r="C2" s="624"/>
      <c r="D2" s="624"/>
      <c r="E2" s="624"/>
      <c r="F2" s="624"/>
      <c r="G2" s="353"/>
      <c r="H2" s="337"/>
      <c r="I2" s="337"/>
      <c r="J2" s="337"/>
      <c r="K2" s="337"/>
      <c r="L2" s="337"/>
      <c r="M2" s="337"/>
      <c r="N2" s="337"/>
      <c r="O2" s="337"/>
      <c r="P2" s="337"/>
      <c r="Q2" s="337"/>
    </row>
    <row r="3" spans="1:17" s="186" customFormat="1" ht="13.8" x14ac:dyDescent="0.3">
      <c r="A3" s="624" t="s">
        <v>2</v>
      </c>
      <c r="B3" s="624"/>
      <c r="C3" s="624"/>
      <c r="D3" s="624"/>
      <c r="E3" s="624"/>
      <c r="F3" s="624"/>
      <c r="G3" s="353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s="186" customFormat="1" ht="13.8" x14ac:dyDescent="0.3">
      <c r="A4" s="337"/>
      <c r="B4" s="338"/>
      <c r="C4" s="337"/>
      <c r="D4" s="337"/>
      <c r="E4" s="168"/>
      <c r="F4" s="339"/>
      <c r="G4" s="353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7" ht="15.6" x14ac:dyDescent="0.3">
      <c r="A5" s="625" t="s">
        <v>387</v>
      </c>
      <c r="B5" s="625"/>
      <c r="C5" s="625"/>
      <c r="D5" s="625"/>
      <c r="E5" s="625"/>
      <c r="F5" s="625"/>
      <c r="G5" s="470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.6" x14ac:dyDescent="0.3">
      <c r="A6" s="582" t="s">
        <v>4</v>
      </c>
      <c r="B6" s="582" t="s">
        <v>5</v>
      </c>
      <c r="C6" s="626" t="s">
        <v>32</v>
      </c>
      <c r="D6" s="290"/>
      <c r="E6" s="586" t="s">
        <v>33</v>
      </c>
      <c r="F6" s="586"/>
      <c r="G6" s="470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1.2" customHeight="1" x14ac:dyDescent="0.3">
      <c r="A7" s="583"/>
      <c r="B7" s="583"/>
      <c r="C7" s="627"/>
      <c r="D7" s="291"/>
      <c r="E7" s="587" t="s">
        <v>34</v>
      </c>
      <c r="F7" s="587"/>
      <c r="G7" s="470"/>
      <c r="H7" s="5"/>
      <c r="I7" s="15"/>
      <c r="J7" s="5"/>
      <c r="K7" s="5"/>
      <c r="L7" s="5"/>
      <c r="M7" s="5"/>
      <c r="N7" s="5"/>
      <c r="O7" s="5"/>
      <c r="P7" s="5"/>
      <c r="Q7" s="5"/>
    </row>
    <row r="8" spans="1:17" ht="15.6" x14ac:dyDescent="0.3">
      <c r="A8" s="584"/>
      <c r="B8" s="584"/>
      <c r="C8" s="628"/>
      <c r="D8" s="132" t="s">
        <v>365</v>
      </c>
      <c r="E8" s="293" t="s">
        <v>9</v>
      </c>
      <c r="F8" s="86" t="s">
        <v>10</v>
      </c>
      <c r="G8" s="470"/>
      <c r="H8" s="5"/>
      <c r="I8" s="15"/>
      <c r="J8" s="5"/>
      <c r="K8" s="5"/>
      <c r="L8" s="5"/>
      <c r="M8" s="5"/>
      <c r="N8" s="5"/>
      <c r="O8" s="5"/>
      <c r="P8" s="5"/>
      <c r="Q8" s="5"/>
    </row>
    <row r="9" spans="1:17" ht="15.6" x14ac:dyDescent="0.3">
      <c r="A9" s="292">
        <v>1</v>
      </c>
      <c r="B9" s="151" t="s">
        <v>366</v>
      </c>
      <c r="C9" s="291"/>
      <c r="D9" s="291">
        <v>867</v>
      </c>
      <c r="E9" s="145">
        <v>43921</v>
      </c>
      <c r="F9" s="444">
        <v>40000</v>
      </c>
      <c r="G9" s="470"/>
      <c r="H9" s="5"/>
      <c r="I9" s="15"/>
      <c r="J9" s="5"/>
      <c r="K9" s="5"/>
      <c r="L9" s="5"/>
      <c r="M9" s="5"/>
      <c r="N9" s="5"/>
      <c r="O9" s="5"/>
      <c r="P9" s="5"/>
      <c r="Q9" s="5"/>
    </row>
    <row r="10" spans="1:17" ht="16.8" thickBot="1" x14ac:dyDescent="0.4">
      <c r="A10" s="292">
        <v>2</v>
      </c>
      <c r="B10" s="445" t="s">
        <v>367</v>
      </c>
      <c r="C10" s="134"/>
      <c r="D10" s="446">
        <v>255</v>
      </c>
      <c r="E10" s="135">
        <v>43916</v>
      </c>
      <c r="F10" s="447">
        <v>40000</v>
      </c>
      <c r="G10" s="471">
        <f>SUM(F9:F10)</f>
        <v>80000</v>
      </c>
      <c r="H10" s="5"/>
      <c r="I10" s="617" t="s">
        <v>368</v>
      </c>
      <c r="J10" s="617"/>
      <c r="K10" s="617"/>
      <c r="L10" s="617"/>
      <c r="M10" s="5"/>
      <c r="N10" s="5"/>
      <c r="O10" s="5"/>
      <c r="P10" s="5"/>
      <c r="Q10" s="5"/>
    </row>
    <row r="11" spans="1:17" ht="16.2" thickTop="1" x14ac:dyDescent="0.3">
      <c r="A11" s="292">
        <v>3</v>
      </c>
      <c r="B11" s="116" t="s">
        <v>369</v>
      </c>
      <c r="C11" s="292"/>
      <c r="D11" s="292">
        <v>20234</v>
      </c>
      <c r="E11" s="117">
        <v>43923</v>
      </c>
      <c r="F11" s="240">
        <v>40000</v>
      </c>
      <c r="G11" s="470"/>
      <c r="H11" s="5"/>
      <c r="I11" s="15"/>
      <c r="J11" s="5"/>
      <c r="K11" s="5"/>
      <c r="L11" s="5"/>
      <c r="M11" s="5"/>
      <c r="N11" s="5"/>
      <c r="O11" s="5"/>
      <c r="P11" s="5"/>
      <c r="Q11" s="5"/>
    </row>
    <row r="12" spans="1:17" ht="16.2" thickBot="1" x14ac:dyDescent="0.35">
      <c r="A12" s="292">
        <v>4</v>
      </c>
      <c r="B12" s="120" t="s">
        <v>369</v>
      </c>
      <c r="C12" s="121"/>
      <c r="D12" s="121">
        <v>20233</v>
      </c>
      <c r="E12" s="135">
        <v>43923</v>
      </c>
      <c r="F12" s="234">
        <v>40000</v>
      </c>
      <c r="G12" s="471">
        <f>SUM(F11:F12)</f>
        <v>80000</v>
      </c>
      <c r="H12" s="5"/>
      <c r="I12" s="15"/>
      <c r="J12" s="5"/>
      <c r="K12" s="5"/>
      <c r="L12" s="5"/>
      <c r="M12" s="5"/>
      <c r="N12" s="5"/>
      <c r="O12" s="5"/>
      <c r="P12" s="5"/>
      <c r="Q12" s="5"/>
    </row>
    <row r="13" spans="1:17" ht="32.4" thickTop="1" thickBot="1" x14ac:dyDescent="0.35">
      <c r="A13" s="292">
        <v>5</v>
      </c>
      <c r="B13" s="331" t="s">
        <v>54</v>
      </c>
      <c r="C13" s="106"/>
      <c r="D13" s="106">
        <v>9010</v>
      </c>
      <c r="E13" s="107">
        <v>43928</v>
      </c>
      <c r="F13" s="238">
        <v>10000</v>
      </c>
      <c r="G13" s="472">
        <f>SUM(F13)</f>
        <v>10000</v>
      </c>
      <c r="H13" s="5"/>
      <c r="I13" s="15"/>
      <c r="J13" s="5"/>
      <c r="K13" s="5"/>
      <c r="L13" s="5"/>
      <c r="M13" s="5"/>
      <c r="N13" s="5"/>
      <c r="O13" s="5"/>
      <c r="P13" s="5"/>
      <c r="Q13" s="5"/>
    </row>
    <row r="14" spans="1:17" ht="16.2" thickTop="1" x14ac:dyDescent="0.3">
      <c r="A14" s="292">
        <v>6</v>
      </c>
      <c r="B14" s="116" t="s">
        <v>370</v>
      </c>
      <c r="C14" s="292"/>
      <c r="D14" s="292">
        <v>695</v>
      </c>
      <c r="E14" s="117">
        <v>43934</v>
      </c>
      <c r="F14" s="448">
        <v>60000</v>
      </c>
      <c r="G14" s="470"/>
      <c r="H14" s="5"/>
      <c r="I14" s="15"/>
      <c r="J14" s="5"/>
      <c r="K14" s="5"/>
      <c r="L14" s="5"/>
      <c r="M14" s="5"/>
      <c r="N14" s="5"/>
      <c r="O14" s="5"/>
      <c r="P14" s="5"/>
      <c r="Q14" s="5"/>
    </row>
    <row r="15" spans="1:17" ht="16.2" thickBot="1" x14ac:dyDescent="0.35">
      <c r="A15" s="292">
        <v>7</v>
      </c>
      <c r="B15" s="120" t="s">
        <v>370</v>
      </c>
      <c r="C15" s="121"/>
      <c r="D15" s="121">
        <v>696</v>
      </c>
      <c r="E15" s="135">
        <v>43934</v>
      </c>
      <c r="F15" s="449">
        <v>60000</v>
      </c>
      <c r="G15" s="471">
        <f>SUM(F14:F15)</f>
        <v>120000</v>
      </c>
      <c r="H15" s="5"/>
      <c r="I15" s="15"/>
      <c r="J15" s="5"/>
      <c r="K15" s="5"/>
      <c r="L15" s="5"/>
      <c r="M15" s="5"/>
      <c r="N15" s="5"/>
      <c r="O15" s="5"/>
      <c r="P15" s="5"/>
      <c r="Q15" s="5"/>
    </row>
    <row r="16" spans="1:17" ht="17.399999999999999" thickTop="1" thickBot="1" x14ac:dyDescent="0.4">
      <c r="A16" s="292">
        <v>8</v>
      </c>
      <c r="B16" s="450" t="s">
        <v>371</v>
      </c>
      <c r="C16" s="106"/>
      <c r="D16" s="451">
        <v>588719</v>
      </c>
      <c r="E16" s="107">
        <v>43938</v>
      </c>
      <c r="F16" s="452">
        <v>-40000</v>
      </c>
      <c r="G16" s="472">
        <f>SUM(F16)</f>
        <v>-40000</v>
      </c>
      <c r="H16" s="5"/>
      <c r="I16" s="613" t="s">
        <v>23</v>
      </c>
      <c r="J16" s="613"/>
      <c r="K16" s="613" t="s">
        <v>372</v>
      </c>
      <c r="L16" s="613"/>
      <c r="M16" s="613"/>
      <c r="N16" s="614" t="s">
        <v>373</v>
      </c>
      <c r="O16" s="614"/>
      <c r="P16" s="614"/>
      <c r="Q16" s="614"/>
    </row>
    <row r="17" spans="1:17" ht="31.8" thickTop="1" x14ac:dyDescent="0.3">
      <c r="A17" s="292">
        <v>9</v>
      </c>
      <c r="B17" s="453" t="s">
        <v>97</v>
      </c>
      <c r="C17" s="260"/>
      <c r="D17" s="260">
        <v>33</v>
      </c>
      <c r="E17" s="128">
        <v>43942</v>
      </c>
      <c r="F17" s="454">
        <v>120000</v>
      </c>
      <c r="G17" s="473"/>
      <c r="H17" s="263"/>
      <c r="I17" s="618" t="s">
        <v>25</v>
      </c>
      <c r="J17" s="618"/>
      <c r="K17" s="619" t="s">
        <v>374</v>
      </c>
      <c r="L17" s="620"/>
      <c r="M17" s="621"/>
      <c r="N17" s="263"/>
      <c r="O17" s="263"/>
      <c r="P17" s="263"/>
      <c r="Q17" s="263"/>
    </row>
    <row r="18" spans="1:17" ht="31.2" x14ac:dyDescent="0.3">
      <c r="A18" s="292">
        <v>10</v>
      </c>
      <c r="B18" s="455" t="s">
        <v>97</v>
      </c>
      <c r="C18" s="456"/>
      <c r="D18" s="457">
        <v>34</v>
      </c>
      <c r="E18" s="128">
        <v>43942</v>
      </c>
      <c r="F18" s="454">
        <v>120000</v>
      </c>
      <c r="G18" s="473"/>
      <c r="H18" s="263"/>
      <c r="I18" s="618" t="s">
        <v>25</v>
      </c>
      <c r="J18" s="618"/>
      <c r="K18" s="622" t="s">
        <v>374</v>
      </c>
      <c r="L18" s="622"/>
      <c r="M18" s="622"/>
      <c r="N18" s="263"/>
      <c r="O18" s="263"/>
      <c r="P18" s="263"/>
      <c r="Q18" s="263"/>
    </row>
    <row r="19" spans="1:17" ht="31.2" x14ac:dyDescent="0.3">
      <c r="A19" s="292">
        <v>11</v>
      </c>
      <c r="B19" s="131" t="s">
        <v>375</v>
      </c>
      <c r="C19" s="132"/>
      <c r="D19" s="360">
        <v>681</v>
      </c>
      <c r="E19" s="117">
        <v>43942</v>
      </c>
      <c r="F19" s="448">
        <v>40000</v>
      </c>
      <c r="G19" s="470"/>
      <c r="H19" s="5"/>
      <c r="I19" s="15"/>
      <c r="J19" s="5"/>
      <c r="K19" s="5"/>
      <c r="L19" s="5"/>
      <c r="M19" s="5"/>
      <c r="N19" s="5"/>
      <c r="O19" s="5"/>
      <c r="P19" s="5"/>
      <c r="Q19" s="5"/>
    </row>
    <row r="20" spans="1:17" ht="16.8" thickBot="1" x14ac:dyDescent="0.4">
      <c r="A20" s="292">
        <v>12</v>
      </c>
      <c r="B20" s="445" t="s">
        <v>376</v>
      </c>
      <c r="C20" s="134"/>
      <c r="D20" s="458">
        <v>712711</v>
      </c>
      <c r="E20" s="122">
        <v>43942</v>
      </c>
      <c r="F20" s="459">
        <f>N7-40000</f>
        <v>-40000</v>
      </c>
      <c r="G20" s="471">
        <f>SUM(F17:F20)</f>
        <v>240000</v>
      </c>
      <c r="H20" s="5"/>
      <c r="I20" s="613" t="s">
        <v>23</v>
      </c>
      <c r="J20" s="613"/>
      <c r="K20" s="613" t="s">
        <v>377</v>
      </c>
      <c r="L20" s="613"/>
      <c r="M20" s="613"/>
      <c r="N20" s="614" t="s">
        <v>378</v>
      </c>
      <c r="O20" s="614"/>
      <c r="P20" s="614"/>
      <c r="Q20" s="614"/>
    </row>
    <row r="21" spans="1:17" ht="32.4" thickTop="1" thickBot="1" x14ac:dyDescent="0.35">
      <c r="A21" s="292">
        <v>13</v>
      </c>
      <c r="B21" s="331" t="s">
        <v>354</v>
      </c>
      <c r="C21" s="106"/>
      <c r="D21" s="362">
        <v>3073</v>
      </c>
      <c r="E21" s="107">
        <v>43943</v>
      </c>
      <c r="F21" s="238">
        <v>40000</v>
      </c>
      <c r="G21" s="472">
        <f>SUM(F21)</f>
        <v>40000</v>
      </c>
      <c r="H21" s="5"/>
      <c r="I21" s="615" t="s">
        <v>23</v>
      </c>
      <c r="J21" s="615"/>
      <c r="K21" s="615" t="s">
        <v>379</v>
      </c>
      <c r="L21" s="615"/>
      <c r="M21" s="615"/>
      <c r="N21" s="616" t="s">
        <v>380</v>
      </c>
      <c r="O21" s="616"/>
      <c r="P21" s="616"/>
      <c r="Q21" s="616"/>
    </row>
    <row r="22" spans="1:17" ht="16.8" thickTop="1" thickBot="1" x14ac:dyDescent="0.35">
      <c r="A22" s="292">
        <v>14</v>
      </c>
      <c r="B22" s="331" t="s">
        <v>381</v>
      </c>
      <c r="C22" s="106"/>
      <c r="D22" s="362">
        <v>820</v>
      </c>
      <c r="E22" s="107">
        <v>43945</v>
      </c>
      <c r="F22" s="460">
        <v>40000</v>
      </c>
      <c r="G22" s="472">
        <f>SUM(F22)</f>
        <v>40000</v>
      </c>
      <c r="H22" s="5"/>
      <c r="I22" s="15"/>
      <c r="J22" s="5"/>
      <c r="K22" s="5"/>
      <c r="L22" s="5"/>
      <c r="M22" s="5"/>
      <c r="N22" s="5"/>
      <c r="O22" s="5"/>
      <c r="P22" s="5"/>
      <c r="Q22" s="5"/>
    </row>
    <row r="23" spans="1:17" ht="19.2" thickTop="1" thickBot="1" x14ac:dyDescent="0.4">
      <c r="A23" s="292">
        <v>15</v>
      </c>
      <c r="B23" s="461" t="s">
        <v>382</v>
      </c>
      <c r="C23" s="106"/>
      <c r="D23" s="462">
        <v>87104</v>
      </c>
      <c r="E23" s="463">
        <v>43948</v>
      </c>
      <c r="F23" s="464">
        <v>-40000</v>
      </c>
      <c r="G23" s="474">
        <f>SUM(F23)</f>
        <v>-40000</v>
      </c>
      <c r="H23" s="5"/>
      <c r="I23" s="613" t="s">
        <v>23</v>
      </c>
      <c r="J23" s="613"/>
      <c r="K23" s="613" t="s">
        <v>383</v>
      </c>
      <c r="L23" s="613"/>
      <c r="M23" s="613"/>
      <c r="N23" s="614" t="s">
        <v>384</v>
      </c>
      <c r="O23" s="614"/>
      <c r="P23" s="614"/>
      <c r="Q23" s="614"/>
    </row>
    <row r="24" spans="1:17" ht="16.2" thickTop="1" x14ac:dyDescent="0.3">
      <c r="A24" s="292">
        <v>16</v>
      </c>
      <c r="B24" s="116" t="s">
        <v>385</v>
      </c>
      <c r="C24" s="292"/>
      <c r="D24" s="465">
        <v>10619</v>
      </c>
      <c r="E24" s="466">
        <v>43949</v>
      </c>
      <c r="F24" s="467">
        <v>40000</v>
      </c>
      <c r="G24" s="475"/>
      <c r="H24" s="5"/>
      <c r="I24" s="15"/>
      <c r="J24" s="5"/>
      <c r="K24" s="5"/>
      <c r="L24" s="5"/>
      <c r="M24" s="5"/>
      <c r="N24" s="5"/>
      <c r="O24" s="5"/>
      <c r="P24" s="5"/>
      <c r="Q24" s="5"/>
    </row>
    <row r="25" spans="1:17" ht="47.4" thickBot="1" x14ac:dyDescent="0.35">
      <c r="A25" s="292">
        <v>17</v>
      </c>
      <c r="B25" s="120" t="s">
        <v>386</v>
      </c>
      <c r="C25" s="121"/>
      <c r="D25" s="134">
        <v>600239</v>
      </c>
      <c r="E25" s="135">
        <v>43949</v>
      </c>
      <c r="F25" s="234">
        <v>10000</v>
      </c>
      <c r="G25" s="471">
        <f>SUM(F24:F25)</f>
        <v>50000</v>
      </c>
      <c r="H25" s="5"/>
      <c r="I25" s="15"/>
      <c r="J25" s="5"/>
      <c r="K25" s="5"/>
      <c r="L25" s="5"/>
      <c r="M25" s="5"/>
      <c r="N25" s="5"/>
      <c r="O25" s="5"/>
      <c r="P25" s="5"/>
      <c r="Q25" s="5"/>
    </row>
    <row r="26" spans="1:17" ht="16.2" thickTop="1" x14ac:dyDescent="0.3">
      <c r="A26" s="598" t="s">
        <v>68</v>
      </c>
      <c r="B26" s="599"/>
      <c r="C26" s="600"/>
      <c r="D26" s="295"/>
      <c r="E26" s="91"/>
      <c r="F26" s="215">
        <f>SUM(F9:F25)</f>
        <v>580000</v>
      </c>
      <c r="G26" s="470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.6" x14ac:dyDescent="0.3">
      <c r="A27" s="5"/>
      <c r="B27" s="296"/>
      <c r="C27" s="5"/>
      <c r="D27" s="5"/>
      <c r="E27" s="468" t="s">
        <v>102</v>
      </c>
      <c r="F27" s="469">
        <v>580000</v>
      </c>
      <c r="G27" s="470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.6" x14ac:dyDescent="0.3">
      <c r="A28" s="5"/>
      <c r="B28" s="296"/>
      <c r="C28" s="5"/>
      <c r="D28" s="5"/>
      <c r="E28" s="297"/>
      <c r="F28" s="197"/>
      <c r="G28" s="470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.6" x14ac:dyDescent="0.3">
      <c r="A29" s="601" t="s">
        <v>103</v>
      </c>
      <c r="B29" s="601"/>
      <c r="C29" s="601"/>
      <c r="D29" s="601"/>
      <c r="E29" s="601"/>
      <c r="F29" s="224"/>
      <c r="G29" s="470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.6" x14ac:dyDescent="0.3">
      <c r="A30" s="5"/>
      <c r="B30" s="296"/>
      <c r="C30" s="5"/>
      <c r="D30" s="5"/>
      <c r="E30" s="297"/>
      <c r="F30" s="197"/>
      <c r="G30" s="470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.6" x14ac:dyDescent="0.3">
      <c r="A31" s="5"/>
      <c r="B31" s="296"/>
      <c r="C31" s="5"/>
      <c r="D31" s="5"/>
      <c r="E31" s="297"/>
      <c r="F31" s="197"/>
      <c r="G31" s="470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mergeCells count="28">
    <mergeCell ref="A1:F1"/>
    <mergeCell ref="A2:F2"/>
    <mergeCell ref="A3:F3"/>
    <mergeCell ref="A5:F5"/>
    <mergeCell ref="A6:A8"/>
    <mergeCell ref="B6:B8"/>
    <mergeCell ref="C6:C8"/>
    <mergeCell ref="E6:F6"/>
    <mergeCell ref="E7:F7"/>
    <mergeCell ref="I21:J21"/>
    <mergeCell ref="K21:M21"/>
    <mergeCell ref="N21:Q21"/>
    <mergeCell ref="I10:L10"/>
    <mergeCell ref="I16:J16"/>
    <mergeCell ref="K16:M16"/>
    <mergeCell ref="N16:Q16"/>
    <mergeCell ref="I17:J17"/>
    <mergeCell ref="K17:M17"/>
    <mergeCell ref="I18:J18"/>
    <mergeCell ref="K18:M18"/>
    <mergeCell ref="I20:J20"/>
    <mergeCell ref="K20:M20"/>
    <mergeCell ref="N20:Q20"/>
    <mergeCell ref="I23:J23"/>
    <mergeCell ref="K23:M23"/>
    <mergeCell ref="N23:Q23"/>
    <mergeCell ref="A26:C26"/>
    <mergeCell ref="A29:E2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sqref="A1:XFD3"/>
    </sheetView>
  </sheetViews>
  <sheetFormatPr defaultRowHeight="14.4" x14ac:dyDescent="0.3"/>
  <cols>
    <col min="1" max="1" width="4.77734375" customWidth="1"/>
    <col min="2" max="2" width="31.88671875" bestFit="1" customWidth="1"/>
    <col min="3" max="3" width="30.109375" bestFit="1" customWidth="1"/>
    <col min="4" max="4" width="7.6640625" bestFit="1" customWidth="1"/>
    <col min="5" max="5" width="14" customWidth="1"/>
    <col min="6" max="6" width="16.33203125" customWidth="1"/>
    <col min="7" max="7" width="10.21875" style="367" bestFit="1" customWidth="1"/>
    <col min="8" max="8" width="5.33203125" customWidth="1"/>
  </cols>
  <sheetData>
    <row r="1" spans="1:16" s="186" customFormat="1" ht="13.8" x14ac:dyDescent="0.3">
      <c r="A1" s="623" t="s">
        <v>0</v>
      </c>
      <c r="B1" s="623"/>
      <c r="C1" s="623"/>
      <c r="D1" s="623"/>
      <c r="E1" s="623"/>
      <c r="F1" s="623"/>
      <c r="G1" s="375"/>
      <c r="H1" s="337"/>
      <c r="I1" s="337"/>
      <c r="J1" s="337"/>
      <c r="K1" s="337"/>
      <c r="L1" s="337"/>
      <c r="M1" s="337"/>
      <c r="N1" s="337"/>
      <c r="O1" s="337"/>
      <c r="P1" s="337"/>
    </row>
    <row r="2" spans="1:16" s="186" customFormat="1" ht="13.8" x14ac:dyDescent="0.3">
      <c r="A2" s="624" t="s">
        <v>30</v>
      </c>
      <c r="B2" s="624"/>
      <c r="C2" s="624"/>
      <c r="D2" s="624"/>
      <c r="E2" s="624"/>
      <c r="F2" s="624"/>
      <c r="G2" s="375"/>
      <c r="H2" s="337"/>
      <c r="I2" s="337"/>
      <c r="J2" s="337"/>
      <c r="K2" s="337"/>
      <c r="L2" s="337"/>
      <c r="M2" s="337"/>
      <c r="N2" s="337"/>
      <c r="O2" s="337"/>
      <c r="P2" s="337"/>
    </row>
    <row r="3" spans="1:16" s="186" customFormat="1" ht="13.8" x14ac:dyDescent="0.3">
      <c r="A3" s="624" t="s">
        <v>2</v>
      </c>
      <c r="B3" s="624"/>
      <c r="C3" s="624"/>
      <c r="D3" s="624"/>
      <c r="E3" s="624"/>
      <c r="F3" s="624"/>
      <c r="G3" s="375"/>
      <c r="H3" s="337"/>
      <c r="I3" s="337"/>
      <c r="J3" s="337"/>
      <c r="K3" s="337"/>
      <c r="L3" s="337"/>
      <c r="M3" s="337"/>
      <c r="N3" s="337"/>
      <c r="O3" s="337"/>
      <c r="P3" s="337"/>
    </row>
    <row r="4" spans="1:16" s="186" customFormat="1" ht="13.8" x14ac:dyDescent="0.3">
      <c r="A4" s="337"/>
      <c r="B4" s="337"/>
      <c r="C4" s="337"/>
      <c r="D4" s="337"/>
      <c r="E4" s="337"/>
      <c r="F4" s="339"/>
      <c r="G4" s="375"/>
      <c r="H4" s="337"/>
      <c r="I4" s="337"/>
      <c r="J4" s="337"/>
      <c r="K4" s="337"/>
      <c r="L4" s="337"/>
      <c r="M4" s="337"/>
      <c r="N4" s="337"/>
      <c r="O4" s="337"/>
      <c r="P4" s="337"/>
    </row>
    <row r="5" spans="1:16" s="186" customFormat="1" ht="13.8" x14ac:dyDescent="0.3">
      <c r="A5" s="625" t="s">
        <v>421</v>
      </c>
      <c r="B5" s="625"/>
      <c r="C5" s="625"/>
      <c r="D5" s="625"/>
      <c r="E5" s="625"/>
      <c r="F5" s="625"/>
      <c r="G5" s="375"/>
      <c r="H5" s="337"/>
      <c r="I5" s="337"/>
      <c r="J5" s="337"/>
      <c r="K5" s="337"/>
      <c r="L5" s="337"/>
      <c r="M5" s="337"/>
      <c r="N5" s="337"/>
      <c r="O5" s="337"/>
      <c r="P5" s="337"/>
    </row>
    <row r="6" spans="1:16" ht="15.6" x14ac:dyDescent="0.3">
      <c r="A6" s="582" t="s">
        <v>4</v>
      </c>
      <c r="B6" s="582" t="s">
        <v>5</v>
      </c>
      <c r="C6" s="633" t="s">
        <v>32</v>
      </c>
      <c r="D6" s="290"/>
      <c r="E6" s="586" t="s">
        <v>33</v>
      </c>
      <c r="F6" s="586"/>
      <c r="G6" s="349"/>
      <c r="H6" s="5"/>
      <c r="I6" s="5"/>
      <c r="J6" s="5"/>
      <c r="K6" s="5"/>
      <c r="L6" s="5"/>
      <c r="M6" s="5"/>
      <c r="N6" s="5"/>
      <c r="O6" s="5"/>
      <c r="P6" s="5"/>
    </row>
    <row r="7" spans="1:16" ht="25.2" customHeight="1" x14ac:dyDescent="0.3">
      <c r="A7" s="583"/>
      <c r="B7" s="583"/>
      <c r="C7" s="634"/>
      <c r="D7" s="291"/>
      <c r="E7" s="587" t="s">
        <v>34</v>
      </c>
      <c r="F7" s="587"/>
      <c r="G7" s="349"/>
      <c r="H7" s="5"/>
      <c r="I7" s="15"/>
      <c r="J7" s="5"/>
      <c r="K7" s="5"/>
      <c r="L7" s="5"/>
      <c r="M7" s="5"/>
      <c r="N7" s="5"/>
      <c r="O7" s="5"/>
      <c r="P7" s="5"/>
    </row>
    <row r="8" spans="1:16" ht="31.2" x14ac:dyDescent="0.3">
      <c r="A8" s="584"/>
      <c r="B8" s="584"/>
      <c r="C8" s="635"/>
      <c r="D8" s="293" t="s">
        <v>35</v>
      </c>
      <c r="E8" s="293" t="s">
        <v>9</v>
      </c>
      <c r="F8" s="86" t="s">
        <v>10</v>
      </c>
      <c r="G8" s="349" t="s">
        <v>388</v>
      </c>
      <c r="H8" s="5"/>
      <c r="I8" s="15"/>
      <c r="J8" s="5"/>
      <c r="K8" s="5"/>
      <c r="L8" s="5"/>
      <c r="M8" s="5"/>
      <c r="N8" s="5"/>
      <c r="O8" s="5"/>
      <c r="P8" s="5"/>
    </row>
    <row r="9" spans="1:16" ht="20.399999999999999" x14ac:dyDescent="0.3">
      <c r="A9" s="292">
        <v>1</v>
      </c>
      <c r="B9" s="292" t="s">
        <v>385</v>
      </c>
      <c r="C9" s="208" t="s">
        <v>389</v>
      </c>
      <c r="D9" s="292">
        <v>10680</v>
      </c>
      <c r="E9" s="162">
        <v>43951</v>
      </c>
      <c r="F9" s="231">
        <v>10000</v>
      </c>
      <c r="G9" s="349"/>
      <c r="H9" s="5"/>
      <c r="I9" s="15"/>
      <c r="J9" s="5"/>
      <c r="K9" s="5"/>
      <c r="L9" s="5"/>
      <c r="M9" s="5"/>
      <c r="N9" s="5"/>
      <c r="O9" s="5"/>
      <c r="P9" s="5"/>
    </row>
    <row r="10" spans="1:16" ht="20.399999999999999" x14ac:dyDescent="0.3">
      <c r="A10" s="292">
        <v>2</v>
      </c>
      <c r="B10" s="292" t="s">
        <v>385</v>
      </c>
      <c r="C10" s="208" t="s">
        <v>390</v>
      </c>
      <c r="D10" s="292">
        <v>10681</v>
      </c>
      <c r="E10" s="162">
        <v>43951</v>
      </c>
      <c r="F10" s="231">
        <v>10000</v>
      </c>
      <c r="G10" s="349"/>
      <c r="H10" s="5"/>
      <c r="I10" s="15"/>
      <c r="J10" s="5"/>
      <c r="K10" s="5"/>
      <c r="L10" s="5"/>
      <c r="M10" s="5"/>
      <c r="N10" s="5"/>
      <c r="O10" s="5"/>
      <c r="P10" s="5"/>
    </row>
    <row r="11" spans="1:16" ht="21" thickBot="1" x14ac:dyDescent="0.35">
      <c r="A11" s="292">
        <v>3</v>
      </c>
      <c r="B11" s="121" t="s">
        <v>385</v>
      </c>
      <c r="C11" s="199" t="s">
        <v>391</v>
      </c>
      <c r="D11" s="121">
        <v>10679</v>
      </c>
      <c r="E11" s="425">
        <v>43951</v>
      </c>
      <c r="F11" s="234">
        <v>10000</v>
      </c>
      <c r="G11" s="356">
        <f>SUM(F9:F11)</f>
        <v>30000</v>
      </c>
      <c r="H11" s="5"/>
      <c r="I11" s="15"/>
      <c r="J11" s="5"/>
      <c r="K11" s="5"/>
      <c r="L11" s="5"/>
      <c r="M11" s="5"/>
      <c r="N11" s="5"/>
      <c r="O11" s="5"/>
      <c r="P11" s="5"/>
    </row>
    <row r="12" spans="1:16" ht="16.8" thickTop="1" x14ac:dyDescent="0.35">
      <c r="A12" s="292">
        <v>4</v>
      </c>
      <c r="B12" s="292" t="s">
        <v>124</v>
      </c>
      <c r="C12" s="208"/>
      <c r="D12" s="292">
        <v>346904</v>
      </c>
      <c r="E12" s="411">
        <v>43957</v>
      </c>
      <c r="F12" s="476">
        <v>-120000</v>
      </c>
      <c r="G12" s="349"/>
      <c r="H12" s="5"/>
      <c r="I12" s="477" t="s">
        <v>23</v>
      </c>
      <c r="J12" s="613" t="s">
        <v>392</v>
      </c>
      <c r="K12" s="613"/>
      <c r="L12" s="613"/>
      <c r="M12" s="630" t="s">
        <v>393</v>
      </c>
      <c r="N12" s="630"/>
      <c r="O12" s="630"/>
      <c r="P12" s="630"/>
    </row>
    <row r="13" spans="1:16" ht="16.8" thickBot="1" x14ac:dyDescent="0.4">
      <c r="A13" s="292">
        <v>5</v>
      </c>
      <c r="B13" s="121" t="s">
        <v>124</v>
      </c>
      <c r="C13" s="199"/>
      <c r="D13" s="121">
        <v>346904</v>
      </c>
      <c r="E13" s="425">
        <v>43957</v>
      </c>
      <c r="F13" s="478">
        <v>-120000</v>
      </c>
      <c r="G13" s="356">
        <f>SUM(F12:F13)</f>
        <v>-240000</v>
      </c>
      <c r="H13" s="5"/>
      <c r="I13" s="477" t="s">
        <v>23</v>
      </c>
      <c r="J13" s="613" t="s">
        <v>392</v>
      </c>
      <c r="K13" s="613"/>
      <c r="L13" s="613"/>
      <c r="M13" s="630" t="s">
        <v>394</v>
      </c>
      <c r="N13" s="630"/>
      <c r="O13" s="630"/>
      <c r="P13" s="630"/>
    </row>
    <row r="14" spans="1:16" ht="21" thickTop="1" x14ac:dyDescent="0.3">
      <c r="A14" s="292">
        <v>6</v>
      </c>
      <c r="B14" s="292" t="s">
        <v>385</v>
      </c>
      <c r="C14" s="208" t="s">
        <v>395</v>
      </c>
      <c r="D14" s="292">
        <v>10764</v>
      </c>
      <c r="E14" s="411">
        <v>43958</v>
      </c>
      <c r="F14" s="448">
        <v>10000</v>
      </c>
      <c r="G14" s="349"/>
      <c r="H14" s="5"/>
      <c r="I14" s="15"/>
      <c r="J14" s="5"/>
      <c r="K14" s="5"/>
      <c r="L14" s="5"/>
      <c r="M14" s="5"/>
      <c r="N14" s="5"/>
      <c r="O14" s="5"/>
      <c r="P14" s="5"/>
    </row>
    <row r="15" spans="1:16" ht="21" thickBot="1" x14ac:dyDescent="0.35">
      <c r="A15" s="292">
        <v>7</v>
      </c>
      <c r="B15" s="121" t="s">
        <v>385</v>
      </c>
      <c r="C15" s="199" t="s">
        <v>396</v>
      </c>
      <c r="D15" s="121">
        <v>10765</v>
      </c>
      <c r="E15" s="425">
        <v>43958</v>
      </c>
      <c r="F15" s="449">
        <v>10000</v>
      </c>
      <c r="G15" s="356">
        <f>SUM(F14:F15)</f>
        <v>20000</v>
      </c>
      <c r="H15" s="5"/>
      <c r="I15" s="15"/>
      <c r="J15" s="5"/>
      <c r="K15" s="5"/>
      <c r="L15" s="5"/>
      <c r="M15" s="5"/>
      <c r="N15" s="5"/>
      <c r="O15" s="5"/>
      <c r="P15" s="5"/>
    </row>
    <row r="16" spans="1:16" ht="32.4" thickTop="1" thickBot="1" x14ac:dyDescent="0.35">
      <c r="A16" s="292">
        <v>8</v>
      </c>
      <c r="B16" s="106" t="s">
        <v>397</v>
      </c>
      <c r="C16" s="298"/>
      <c r="D16" s="106">
        <v>17823</v>
      </c>
      <c r="E16" s="435">
        <v>43958</v>
      </c>
      <c r="F16" s="479">
        <v>40000</v>
      </c>
      <c r="G16" s="358">
        <f>SUM(F16)</f>
        <v>40000</v>
      </c>
      <c r="H16" s="5"/>
      <c r="I16" s="631" t="s">
        <v>398</v>
      </c>
      <c r="J16" s="632"/>
      <c r="K16" s="632"/>
      <c r="L16" s="632"/>
      <c r="M16" s="5"/>
      <c r="N16" s="5"/>
      <c r="O16" s="5"/>
      <c r="P16" s="5"/>
    </row>
    <row r="17" spans="1:16" ht="48" thickTop="1" thickBot="1" x14ac:dyDescent="0.35">
      <c r="A17" s="292">
        <v>9</v>
      </c>
      <c r="B17" s="106" t="s">
        <v>399</v>
      </c>
      <c r="C17" s="480" t="s">
        <v>417</v>
      </c>
      <c r="D17" s="106">
        <v>909</v>
      </c>
      <c r="E17" s="435">
        <v>43965</v>
      </c>
      <c r="F17" s="481">
        <v>30000</v>
      </c>
      <c r="G17" s="358">
        <f>SUM(F17)</f>
        <v>30000</v>
      </c>
      <c r="H17" s="5"/>
      <c r="I17" s="482"/>
      <c r="J17" s="483"/>
      <c r="K17" s="483"/>
      <c r="L17" s="483"/>
      <c r="M17" s="5"/>
      <c r="N17" s="5"/>
      <c r="O17" s="5"/>
      <c r="P17" s="5"/>
    </row>
    <row r="18" spans="1:16" ht="39" customHeight="1" thickTop="1" thickBot="1" x14ac:dyDescent="0.35">
      <c r="A18" s="292">
        <v>10</v>
      </c>
      <c r="B18" s="106" t="s">
        <v>400</v>
      </c>
      <c r="C18" s="480" t="s">
        <v>401</v>
      </c>
      <c r="D18" s="106">
        <v>18</v>
      </c>
      <c r="E18" s="435">
        <v>43966</v>
      </c>
      <c r="F18" s="481">
        <v>40000</v>
      </c>
      <c r="G18" s="358">
        <f>F18</f>
        <v>40000</v>
      </c>
      <c r="H18" s="5"/>
      <c r="I18" s="482"/>
      <c r="J18" s="483"/>
      <c r="K18" s="483"/>
      <c r="L18" s="483"/>
      <c r="M18" s="5"/>
      <c r="N18" s="5"/>
      <c r="O18" s="5"/>
      <c r="P18" s="5"/>
    </row>
    <row r="19" spans="1:16" ht="47.4" thickTop="1" x14ac:dyDescent="0.3">
      <c r="A19" s="292">
        <v>11</v>
      </c>
      <c r="B19" s="291" t="s">
        <v>402</v>
      </c>
      <c r="C19" s="484" t="s">
        <v>403</v>
      </c>
      <c r="D19" s="291">
        <v>31</v>
      </c>
      <c r="E19" s="432">
        <v>43972</v>
      </c>
      <c r="F19" s="485">
        <v>50000</v>
      </c>
      <c r="G19" s="499"/>
      <c r="H19" s="5"/>
      <c r="I19" s="482"/>
      <c r="J19" s="483"/>
      <c r="K19" s="483"/>
      <c r="L19" s="483"/>
      <c r="M19" s="5"/>
      <c r="N19" s="5"/>
      <c r="O19" s="5"/>
      <c r="P19" s="5"/>
    </row>
    <row r="20" spans="1:16" ht="47.4" thickBot="1" x14ac:dyDescent="0.35">
      <c r="A20" s="292">
        <v>12</v>
      </c>
      <c r="B20" s="134" t="s">
        <v>402</v>
      </c>
      <c r="C20" s="486" t="s">
        <v>404</v>
      </c>
      <c r="D20" s="134">
        <v>30</v>
      </c>
      <c r="E20" s="425">
        <v>43972</v>
      </c>
      <c r="F20" s="487">
        <v>50000</v>
      </c>
      <c r="G20" s="356">
        <f>SUM(F19:F20)</f>
        <v>100000</v>
      </c>
      <c r="H20" s="5"/>
      <c r="I20" s="482"/>
      <c r="J20" s="483"/>
      <c r="K20" s="483"/>
      <c r="L20" s="483"/>
      <c r="M20" s="5"/>
      <c r="N20" s="5"/>
      <c r="O20" s="5"/>
      <c r="P20" s="5"/>
    </row>
    <row r="21" spans="1:16" ht="24" thickTop="1" x14ac:dyDescent="0.3">
      <c r="A21" s="292">
        <v>13</v>
      </c>
      <c r="B21" s="292" t="s">
        <v>405</v>
      </c>
      <c r="C21" s="158" t="s">
        <v>406</v>
      </c>
      <c r="D21" s="292">
        <v>8680</v>
      </c>
      <c r="E21" s="488" t="s">
        <v>407</v>
      </c>
      <c r="F21" s="489">
        <v>10000</v>
      </c>
      <c r="G21" s="499"/>
      <c r="H21" s="5"/>
      <c r="I21" s="482"/>
      <c r="J21" s="483"/>
      <c r="K21" s="483"/>
      <c r="L21" s="483"/>
      <c r="M21" s="5"/>
      <c r="N21" s="5"/>
      <c r="O21" s="5"/>
      <c r="P21" s="5"/>
    </row>
    <row r="22" spans="1:16" ht="39.6" thickBot="1" x14ac:dyDescent="0.35">
      <c r="A22" s="292">
        <v>14</v>
      </c>
      <c r="B22" s="121" t="s">
        <v>335</v>
      </c>
      <c r="C22" s="490" t="s">
        <v>418</v>
      </c>
      <c r="D22" s="121">
        <v>886</v>
      </c>
      <c r="E22" s="425">
        <v>43976</v>
      </c>
      <c r="F22" s="491">
        <v>30000</v>
      </c>
      <c r="G22" s="356">
        <f>SUM(F21:F22)</f>
        <v>40000</v>
      </c>
      <c r="H22" s="5"/>
      <c r="I22" s="482"/>
      <c r="J22" s="483"/>
      <c r="K22" s="483"/>
      <c r="L22" s="483"/>
      <c r="M22" s="5"/>
      <c r="N22" s="5"/>
      <c r="O22" s="5"/>
      <c r="P22" s="5"/>
    </row>
    <row r="23" spans="1:16" ht="24.6" thickTop="1" thickBot="1" x14ac:dyDescent="0.4">
      <c r="A23" s="292">
        <v>15</v>
      </c>
      <c r="B23" s="106" t="s">
        <v>408</v>
      </c>
      <c r="C23" s="480" t="s">
        <v>409</v>
      </c>
      <c r="D23" s="106">
        <v>438417</v>
      </c>
      <c r="E23" s="435">
        <v>43977</v>
      </c>
      <c r="F23" s="452">
        <v>-30000</v>
      </c>
      <c r="G23" s="500">
        <f>SUM(F23)</f>
        <v>-30000</v>
      </c>
      <c r="H23" s="5"/>
      <c r="I23" s="477" t="s">
        <v>23</v>
      </c>
      <c r="J23" s="613" t="s">
        <v>410</v>
      </c>
      <c r="K23" s="613"/>
      <c r="L23" s="613"/>
      <c r="M23" s="630" t="s">
        <v>411</v>
      </c>
      <c r="N23" s="630"/>
      <c r="O23" s="630"/>
      <c r="P23" s="630"/>
    </row>
    <row r="24" spans="1:16" ht="47.4" thickTop="1" x14ac:dyDescent="0.3">
      <c r="A24" s="292">
        <v>16</v>
      </c>
      <c r="B24" s="492" t="s">
        <v>412</v>
      </c>
      <c r="C24" s="493" t="s">
        <v>420</v>
      </c>
      <c r="D24" s="492">
        <v>3106</v>
      </c>
      <c r="E24" s="494">
        <v>43978</v>
      </c>
      <c r="F24" s="495">
        <v>40000</v>
      </c>
      <c r="G24" s="499"/>
      <c r="H24" s="5"/>
      <c r="I24" s="482"/>
      <c r="J24" s="483"/>
      <c r="K24" s="483"/>
      <c r="L24" s="483"/>
      <c r="M24" s="5"/>
      <c r="N24" s="5"/>
      <c r="O24" s="5"/>
      <c r="P24" s="5"/>
    </row>
    <row r="25" spans="1:16" ht="31.8" thickBot="1" x14ac:dyDescent="0.4">
      <c r="A25" s="134">
        <v>17</v>
      </c>
      <c r="B25" s="134" t="s">
        <v>408</v>
      </c>
      <c r="C25" s="486" t="s">
        <v>419</v>
      </c>
      <c r="D25" s="134">
        <v>450188</v>
      </c>
      <c r="E25" s="425">
        <v>43978</v>
      </c>
      <c r="F25" s="478">
        <v>-60000</v>
      </c>
      <c r="G25" s="501">
        <f>SUM(F24:F25)</f>
        <v>-20000</v>
      </c>
      <c r="H25" s="5"/>
      <c r="I25" s="477" t="s">
        <v>23</v>
      </c>
      <c r="J25" s="477"/>
      <c r="K25" s="613" t="s">
        <v>413</v>
      </c>
      <c r="L25" s="613"/>
      <c r="M25" s="613"/>
      <c r="N25" s="629" t="s">
        <v>414</v>
      </c>
      <c r="O25" s="629"/>
      <c r="P25" s="629"/>
    </row>
    <row r="26" spans="1:16" ht="32.4" thickTop="1" thickBot="1" x14ac:dyDescent="0.4">
      <c r="A26" s="106">
        <v>18</v>
      </c>
      <c r="B26" s="106" t="s">
        <v>415</v>
      </c>
      <c r="C26" s="480" t="s">
        <v>416</v>
      </c>
      <c r="D26" s="106">
        <v>17678</v>
      </c>
      <c r="E26" s="435">
        <v>43979</v>
      </c>
      <c r="F26" s="481">
        <v>40000</v>
      </c>
      <c r="G26" s="358">
        <f>SUM(F26)</f>
        <v>40000</v>
      </c>
      <c r="H26" s="5"/>
      <c r="I26" s="496"/>
      <c r="J26" s="496"/>
      <c r="K26" s="497"/>
      <c r="L26" s="497"/>
      <c r="M26" s="497"/>
      <c r="N26" s="498"/>
      <c r="O26" s="498"/>
      <c r="P26" s="498"/>
    </row>
    <row r="27" spans="1:16" ht="16.2" thickTop="1" x14ac:dyDescent="0.3">
      <c r="A27" s="598" t="s">
        <v>68</v>
      </c>
      <c r="B27" s="599"/>
      <c r="C27" s="600"/>
      <c r="D27" s="295"/>
      <c r="E27" s="162"/>
      <c r="F27" s="215">
        <f>SUM(F9:F26)</f>
        <v>50000</v>
      </c>
      <c r="G27" s="349"/>
      <c r="H27" s="5"/>
      <c r="I27" s="5"/>
      <c r="J27" s="5"/>
      <c r="K27" s="5"/>
      <c r="L27" s="5"/>
      <c r="M27" s="5"/>
      <c r="N27" s="5"/>
      <c r="O27" s="5"/>
      <c r="P27" s="5"/>
    </row>
    <row r="28" spans="1:16" ht="15.6" x14ac:dyDescent="0.3">
      <c r="A28" s="5"/>
      <c r="B28" s="5"/>
      <c r="C28" s="17"/>
      <c r="D28" s="5"/>
      <c r="E28" s="5"/>
      <c r="F28" s="197"/>
      <c r="G28" s="349"/>
      <c r="H28" s="5"/>
      <c r="I28" s="5"/>
      <c r="J28" s="5"/>
      <c r="K28" s="5"/>
      <c r="L28" s="5"/>
      <c r="M28" s="5"/>
      <c r="N28" s="5"/>
      <c r="O28" s="5"/>
      <c r="P28" s="5"/>
    </row>
    <row r="29" spans="1:16" ht="15.6" x14ac:dyDescent="0.3">
      <c r="A29" s="5"/>
      <c r="B29" s="5"/>
      <c r="C29" s="17"/>
      <c r="D29" s="5"/>
      <c r="E29" s="5"/>
      <c r="F29" s="197"/>
      <c r="G29" s="349"/>
      <c r="H29" s="5"/>
      <c r="I29" s="5"/>
      <c r="J29" s="5"/>
      <c r="K29" s="5"/>
      <c r="L29" s="5"/>
      <c r="M29" s="5"/>
      <c r="N29" s="5"/>
      <c r="O29" s="5"/>
      <c r="P29" s="5"/>
    </row>
    <row r="30" spans="1:16" ht="15.6" x14ac:dyDescent="0.3">
      <c r="A30" s="601" t="s">
        <v>103</v>
      </c>
      <c r="B30" s="601"/>
      <c r="C30" s="601"/>
      <c r="D30" s="601"/>
      <c r="E30" s="601"/>
      <c r="F30" s="224"/>
      <c r="G30" s="349"/>
      <c r="H30" s="5"/>
      <c r="I30" s="5"/>
      <c r="J30" s="5"/>
      <c r="K30" s="5"/>
      <c r="L30" s="5"/>
      <c r="M30" s="5"/>
      <c r="N30" s="5"/>
      <c r="O30" s="5"/>
      <c r="P30" s="5"/>
    </row>
  </sheetData>
  <mergeCells count="20">
    <mergeCell ref="A1:F1"/>
    <mergeCell ref="A2:F2"/>
    <mergeCell ref="A3:F3"/>
    <mergeCell ref="A5:F5"/>
    <mergeCell ref="A6:A8"/>
    <mergeCell ref="B6:B8"/>
    <mergeCell ref="C6:C8"/>
    <mergeCell ref="E6:F6"/>
    <mergeCell ref="E7:F7"/>
    <mergeCell ref="K25:M25"/>
    <mergeCell ref="N25:P25"/>
    <mergeCell ref="A27:C27"/>
    <mergeCell ref="A30:E30"/>
    <mergeCell ref="J12:L12"/>
    <mergeCell ref="M12:P12"/>
    <mergeCell ref="J13:L13"/>
    <mergeCell ref="M13:P13"/>
    <mergeCell ref="I16:L16"/>
    <mergeCell ref="J23:L23"/>
    <mergeCell ref="M23:P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A40" workbookViewId="0">
      <selection activeCell="P29" sqref="P29"/>
    </sheetView>
  </sheetViews>
  <sheetFormatPr defaultRowHeight="14.4" x14ac:dyDescent="0.3"/>
  <cols>
    <col min="1" max="1" width="6.109375" customWidth="1"/>
    <col min="2" max="2" width="23" customWidth="1"/>
    <col min="3" max="3" width="44" customWidth="1"/>
    <col min="4" max="4" width="7.6640625" style="352" bestFit="1" customWidth="1"/>
    <col min="5" max="5" width="15" bestFit="1" customWidth="1"/>
    <col min="6" max="6" width="12.109375" bestFit="1" customWidth="1"/>
    <col min="7" max="7" width="12.6640625" style="518" bestFit="1" customWidth="1"/>
  </cols>
  <sheetData>
    <row r="1" spans="1:16" s="186" customFormat="1" ht="13.8" x14ac:dyDescent="0.3">
      <c r="A1" s="623" t="s">
        <v>0</v>
      </c>
      <c r="B1" s="623"/>
      <c r="C1" s="623"/>
      <c r="D1" s="623"/>
      <c r="E1" s="623"/>
      <c r="F1" s="623"/>
      <c r="G1" s="375"/>
      <c r="H1" s="337"/>
      <c r="I1" s="337"/>
      <c r="J1" s="337"/>
      <c r="K1" s="337"/>
      <c r="L1" s="337"/>
      <c r="M1" s="337"/>
      <c r="N1" s="337"/>
      <c r="O1" s="337"/>
      <c r="P1" s="337"/>
    </row>
    <row r="2" spans="1:16" s="186" customFormat="1" ht="13.8" x14ac:dyDescent="0.3">
      <c r="A2" s="624" t="s">
        <v>30</v>
      </c>
      <c r="B2" s="624"/>
      <c r="C2" s="624"/>
      <c r="D2" s="624"/>
      <c r="E2" s="624"/>
      <c r="F2" s="624"/>
      <c r="G2" s="375"/>
      <c r="H2" s="337"/>
      <c r="I2" s="337"/>
      <c r="J2" s="337"/>
      <c r="K2" s="337"/>
      <c r="L2" s="337"/>
      <c r="M2" s="337"/>
      <c r="N2" s="337"/>
      <c r="O2" s="337"/>
      <c r="P2" s="337"/>
    </row>
    <row r="3" spans="1:16" s="186" customFormat="1" ht="13.8" x14ac:dyDescent="0.3">
      <c r="A3" s="624" t="s">
        <v>2</v>
      </c>
      <c r="B3" s="624"/>
      <c r="C3" s="624"/>
      <c r="D3" s="624"/>
      <c r="E3" s="624"/>
      <c r="F3" s="624"/>
      <c r="G3" s="375"/>
      <c r="H3" s="337"/>
      <c r="I3" s="337"/>
      <c r="J3" s="337"/>
      <c r="K3" s="337"/>
      <c r="L3" s="337"/>
      <c r="M3" s="337"/>
      <c r="N3" s="337"/>
      <c r="O3" s="337"/>
      <c r="P3" s="337"/>
    </row>
    <row r="4" spans="1:16" ht="15.6" x14ac:dyDescent="0.3">
      <c r="A4" s="5"/>
      <c r="B4" s="5"/>
      <c r="C4" s="17"/>
      <c r="D4" s="265"/>
      <c r="E4" s="5"/>
      <c r="F4" s="197"/>
      <c r="G4" s="511"/>
      <c r="H4" s="5"/>
      <c r="I4" s="5"/>
      <c r="J4" s="5"/>
      <c r="K4" s="5"/>
      <c r="L4" s="5"/>
      <c r="M4" s="5"/>
      <c r="N4" s="5"/>
      <c r="O4" s="5"/>
      <c r="P4" s="5"/>
    </row>
    <row r="5" spans="1:16" s="186" customFormat="1" ht="13.8" customHeight="1" x14ac:dyDescent="0.3">
      <c r="A5" s="625" t="s">
        <v>452</v>
      </c>
      <c r="B5" s="625"/>
      <c r="C5" s="625"/>
      <c r="D5" s="625"/>
      <c r="E5" s="625"/>
      <c r="F5" s="625"/>
      <c r="G5" s="511"/>
      <c r="H5" s="337"/>
      <c r="I5" s="337"/>
      <c r="J5" s="337"/>
      <c r="K5" s="337"/>
      <c r="L5" s="337"/>
      <c r="M5" s="337"/>
      <c r="N5" s="337"/>
      <c r="O5" s="337"/>
      <c r="P5" s="337"/>
    </row>
    <row r="6" spans="1:16" ht="15.6" customHeight="1" x14ac:dyDescent="0.3">
      <c r="A6" s="582" t="s">
        <v>4</v>
      </c>
      <c r="B6" s="641" t="s">
        <v>5</v>
      </c>
      <c r="C6" s="626" t="s">
        <v>32</v>
      </c>
      <c r="D6" s="519"/>
      <c r="E6" s="644" t="s">
        <v>33</v>
      </c>
      <c r="F6" s="645"/>
      <c r="G6" s="511"/>
      <c r="H6" s="5"/>
      <c r="I6" s="5"/>
      <c r="J6" s="5"/>
      <c r="K6" s="5"/>
      <c r="L6" s="5"/>
      <c r="M6" s="5"/>
      <c r="N6" s="5"/>
      <c r="O6" s="5"/>
      <c r="P6" s="5"/>
    </row>
    <row r="7" spans="1:16" ht="20.399999999999999" customHeight="1" x14ac:dyDescent="0.3">
      <c r="A7" s="583"/>
      <c r="B7" s="642"/>
      <c r="C7" s="627"/>
      <c r="D7" s="520"/>
      <c r="E7" s="587" t="s">
        <v>34</v>
      </c>
      <c r="F7" s="587"/>
      <c r="G7" s="511"/>
      <c r="H7" s="5"/>
      <c r="I7" s="15"/>
      <c r="J7" s="5"/>
      <c r="K7" s="5"/>
      <c r="L7" s="5"/>
      <c r="M7" s="5"/>
      <c r="N7" s="5"/>
      <c r="O7" s="5"/>
      <c r="P7" s="5"/>
    </row>
    <row r="8" spans="1:16" ht="15.6" x14ac:dyDescent="0.3">
      <c r="A8" s="584"/>
      <c r="B8" s="643"/>
      <c r="C8" s="628"/>
      <c r="D8" s="293" t="s">
        <v>4</v>
      </c>
      <c r="E8" s="293" t="s">
        <v>9</v>
      </c>
      <c r="F8" s="86" t="s">
        <v>10</v>
      </c>
      <c r="G8" s="511"/>
      <c r="H8" s="5"/>
      <c r="I8" s="15"/>
      <c r="J8" s="5"/>
      <c r="K8" s="5"/>
      <c r="L8" s="5"/>
      <c r="M8" s="5"/>
      <c r="N8" s="5"/>
      <c r="O8" s="5"/>
      <c r="P8" s="5"/>
    </row>
    <row r="9" spans="1:16" ht="51" x14ac:dyDescent="0.3">
      <c r="A9" s="292">
        <v>1</v>
      </c>
      <c r="B9" s="292" t="s">
        <v>55</v>
      </c>
      <c r="C9" s="208" t="s">
        <v>422</v>
      </c>
      <c r="D9" s="210">
        <v>884</v>
      </c>
      <c r="E9" s="162">
        <v>43980</v>
      </c>
      <c r="F9" s="525">
        <v>30000</v>
      </c>
      <c r="G9" s="511"/>
      <c r="H9" s="5"/>
      <c r="I9" s="15"/>
      <c r="J9" s="5"/>
      <c r="K9" s="5"/>
      <c r="L9" s="5"/>
      <c r="M9" s="5"/>
      <c r="N9" s="5"/>
      <c r="O9" s="5"/>
      <c r="P9" s="5"/>
    </row>
    <row r="10" spans="1:16" ht="51.6" thickBot="1" x14ac:dyDescent="0.35">
      <c r="A10" s="132">
        <v>2</v>
      </c>
      <c r="B10" s="121" t="s">
        <v>55</v>
      </c>
      <c r="C10" s="199" t="s">
        <v>423</v>
      </c>
      <c r="D10" s="202">
        <v>888</v>
      </c>
      <c r="E10" s="425">
        <v>43980</v>
      </c>
      <c r="F10" s="526">
        <v>60000</v>
      </c>
      <c r="G10" s="512">
        <f>SUM(F9:F10)</f>
        <v>90000</v>
      </c>
      <c r="H10" s="5"/>
      <c r="I10" s="15"/>
      <c r="J10" s="5"/>
      <c r="K10" s="5"/>
      <c r="L10" s="5"/>
      <c r="M10" s="5"/>
      <c r="N10" s="5"/>
      <c r="O10" s="5"/>
      <c r="P10" s="5"/>
    </row>
    <row r="11" spans="1:16" ht="48" thickTop="1" thickBot="1" x14ac:dyDescent="0.35">
      <c r="A11" s="132">
        <v>3</v>
      </c>
      <c r="B11" s="106" t="s">
        <v>424</v>
      </c>
      <c r="C11" s="298" t="s">
        <v>425</v>
      </c>
      <c r="D11" s="451">
        <v>26322</v>
      </c>
      <c r="E11" s="435">
        <v>43984</v>
      </c>
      <c r="F11" s="527">
        <v>40000</v>
      </c>
      <c r="G11" s="513">
        <f>SUM(F11)</f>
        <v>40000</v>
      </c>
      <c r="H11" s="5"/>
      <c r="I11" s="15"/>
      <c r="J11" s="5"/>
      <c r="K11" s="5"/>
      <c r="L11" s="5"/>
      <c r="M11" s="5"/>
      <c r="N11" s="5"/>
      <c r="O11" s="5"/>
      <c r="P11" s="5"/>
    </row>
    <row r="12" spans="1:16" ht="31.2" thickTop="1" x14ac:dyDescent="0.3">
      <c r="A12" s="292">
        <v>4</v>
      </c>
      <c r="B12" s="292" t="s">
        <v>426</v>
      </c>
      <c r="C12" s="208" t="s">
        <v>427</v>
      </c>
      <c r="D12" s="210">
        <v>595</v>
      </c>
      <c r="E12" s="411">
        <v>43985</v>
      </c>
      <c r="F12" s="528">
        <v>8501.2000000000007</v>
      </c>
      <c r="G12" s="511"/>
      <c r="H12" s="5"/>
      <c r="I12" s="15"/>
      <c r="J12" s="638"/>
      <c r="K12" s="638"/>
      <c r="L12" s="323"/>
      <c r="M12" s="5"/>
      <c r="N12" s="5"/>
      <c r="O12" s="5"/>
      <c r="P12" s="5"/>
    </row>
    <row r="13" spans="1:16" ht="31.2" thickBot="1" x14ac:dyDescent="0.35">
      <c r="A13" s="292">
        <v>5</v>
      </c>
      <c r="B13" s="291" t="s">
        <v>426</v>
      </c>
      <c r="C13" s="345" t="s">
        <v>427</v>
      </c>
      <c r="D13" s="520">
        <v>595</v>
      </c>
      <c r="E13" s="502">
        <v>43986</v>
      </c>
      <c r="F13" s="529">
        <v>1498.8</v>
      </c>
      <c r="G13" s="512">
        <f>SUM(F12:F13)</f>
        <v>10000</v>
      </c>
      <c r="H13" s="5"/>
      <c r="I13" s="15"/>
      <c r="J13" s="638"/>
      <c r="K13" s="638"/>
      <c r="L13" s="5"/>
      <c r="M13" s="5"/>
      <c r="N13" s="5"/>
      <c r="O13" s="5"/>
      <c r="P13" s="5"/>
    </row>
    <row r="14" spans="1:16" ht="32.4" thickTop="1" thickBot="1" x14ac:dyDescent="0.35">
      <c r="A14" s="292">
        <v>6</v>
      </c>
      <c r="B14" s="134" t="s">
        <v>428</v>
      </c>
      <c r="C14" s="347" t="s">
        <v>429</v>
      </c>
      <c r="D14" s="446">
        <v>82</v>
      </c>
      <c r="E14" s="425">
        <v>43987</v>
      </c>
      <c r="F14" s="526">
        <v>10000</v>
      </c>
      <c r="G14" s="512">
        <f>SUM(F14)</f>
        <v>10000</v>
      </c>
      <c r="H14" s="5"/>
      <c r="I14" s="15"/>
      <c r="J14" s="297"/>
      <c r="K14" s="297"/>
      <c r="L14" s="5"/>
      <c r="M14" s="5"/>
      <c r="N14" s="5"/>
      <c r="O14" s="5"/>
      <c r="P14" s="5"/>
    </row>
    <row r="15" spans="1:16" ht="52.2" thickTop="1" thickBot="1" x14ac:dyDescent="0.35">
      <c r="A15" s="292">
        <v>7</v>
      </c>
      <c r="B15" s="106" t="s">
        <v>430</v>
      </c>
      <c r="C15" s="298" t="s">
        <v>431</v>
      </c>
      <c r="D15" s="451">
        <v>5000</v>
      </c>
      <c r="E15" s="435">
        <v>43990</v>
      </c>
      <c r="F15" s="527">
        <v>10000</v>
      </c>
      <c r="G15" s="513">
        <f>SUM(F15)</f>
        <v>10000</v>
      </c>
      <c r="H15" s="5"/>
      <c r="I15" s="15"/>
      <c r="J15" s="297"/>
      <c r="K15" s="297"/>
      <c r="L15" s="5"/>
      <c r="M15" s="5"/>
      <c r="N15" s="5"/>
      <c r="O15" s="5"/>
      <c r="P15" s="5"/>
    </row>
    <row r="16" spans="1:16" ht="62.4" thickTop="1" thickBot="1" x14ac:dyDescent="0.35">
      <c r="A16" s="292">
        <v>8</v>
      </c>
      <c r="B16" s="292" t="s">
        <v>432</v>
      </c>
      <c r="C16" s="298" t="s">
        <v>433</v>
      </c>
      <c r="D16" s="451">
        <v>922</v>
      </c>
      <c r="E16" s="435">
        <v>43993</v>
      </c>
      <c r="F16" s="527">
        <v>40000</v>
      </c>
      <c r="G16" s="513">
        <f>SUM(F16)</f>
        <v>40000</v>
      </c>
      <c r="H16" s="5"/>
      <c r="I16" s="15"/>
      <c r="J16" s="297"/>
      <c r="K16" s="297"/>
      <c r="L16" s="5"/>
      <c r="M16" s="5"/>
      <c r="N16" s="5"/>
      <c r="O16" s="5"/>
      <c r="P16" s="5"/>
    </row>
    <row r="17" spans="1:16" ht="62.4" thickTop="1" thickBot="1" x14ac:dyDescent="0.35">
      <c r="A17" s="121">
        <v>9</v>
      </c>
      <c r="B17" s="503" t="s">
        <v>349</v>
      </c>
      <c r="C17" s="504" t="s">
        <v>434</v>
      </c>
      <c r="D17" s="100">
        <v>1077</v>
      </c>
      <c r="E17" s="505">
        <v>43998</v>
      </c>
      <c r="F17" s="506">
        <v>10000</v>
      </c>
      <c r="G17" s="513">
        <f>SUM(F17)</f>
        <v>10000</v>
      </c>
      <c r="H17" s="5"/>
      <c r="I17" s="647" t="s">
        <v>56</v>
      </c>
      <c r="J17" s="647"/>
      <c r="K17" s="297"/>
      <c r="L17" s="5"/>
      <c r="M17" s="5"/>
      <c r="N17" s="5"/>
      <c r="O17" s="5"/>
      <c r="P17" s="5"/>
    </row>
    <row r="18" spans="1:16" ht="31.2" thickTop="1" x14ac:dyDescent="0.3">
      <c r="A18" s="292">
        <v>10</v>
      </c>
      <c r="B18" s="507" t="s">
        <v>435</v>
      </c>
      <c r="C18" s="208" t="s">
        <v>436</v>
      </c>
      <c r="D18" s="210">
        <v>26</v>
      </c>
      <c r="E18" s="411">
        <v>43999</v>
      </c>
      <c r="F18" s="528">
        <v>50000</v>
      </c>
      <c r="G18" s="514"/>
      <c r="H18" s="5"/>
      <c r="I18" s="15"/>
      <c r="J18" s="297"/>
      <c r="K18" s="297"/>
      <c r="L18" s="5"/>
      <c r="M18" s="5"/>
      <c r="N18" s="5"/>
      <c r="O18" s="5"/>
      <c r="P18" s="5"/>
    </row>
    <row r="19" spans="1:16" ht="31.2" x14ac:dyDescent="0.3">
      <c r="A19" s="292">
        <v>11</v>
      </c>
      <c r="B19" s="292" t="s">
        <v>437</v>
      </c>
      <c r="C19" s="294" t="s">
        <v>438</v>
      </c>
      <c r="D19" s="293">
        <v>4559</v>
      </c>
      <c r="E19" s="162">
        <v>43999</v>
      </c>
      <c r="F19" s="525">
        <v>40000</v>
      </c>
      <c r="G19" s="514"/>
      <c r="H19" s="5"/>
      <c r="I19" s="15"/>
      <c r="J19" s="297"/>
      <c r="K19" s="297"/>
      <c r="L19" s="5"/>
      <c r="M19" s="5"/>
      <c r="N19" s="5"/>
      <c r="O19" s="5"/>
      <c r="P19" s="5"/>
    </row>
    <row r="20" spans="1:16" ht="31.2" thickBot="1" x14ac:dyDescent="0.35">
      <c r="A20" s="121">
        <v>12</v>
      </c>
      <c r="B20" s="508" t="s">
        <v>435</v>
      </c>
      <c r="C20" s="347" t="s">
        <v>439</v>
      </c>
      <c r="D20" s="446">
        <v>27</v>
      </c>
      <c r="E20" s="426">
        <v>43999</v>
      </c>
      <c r="F20" s="530">
        <v>50000</v>
      </c>
      <c r="G20" s="512">
        <f>SUM(F18:F20)</f>
        <v>140000</v>
      </c>
      <c r="H20" s="5"/>
      <c r="I20" s="509"/>
      <c r="J20" s="510"/>
      <c r="K20" s="510"/>
      <c r="L20" s="431"/>
      <c r="M20" s="5"/>
      <c r="N20" s="5"/>
      <c r="O20" s="5"/>
      <c r="P20" s="5"/>
    </row>
    <row r="21" spans="1:16" ht="42" thickTop="1" thickBot="1" x14ac:dyDescent="0.35">
      <c r="A21" s="106">
        <v>13</v>
      </c>
      <c r="B21" s="106" t="s">
        <v>440</v>
      </c>
      <c r="C21" s="298" t="s">
        <v>441</v>
      </c>
      <c r="D21" s="451">
        <v>615216</v>
      </c>
      <c r="E21" s="435">
        <v>44000</v>
      </c>
      <c r="F21" s="531">
        <v>-10000</v>
      </c>
      <c r="G21" s="513">
        <f>SUM(F21)</f>
        <v>-10000</v>
      </c>
      <c r="H21" s="5"/>
      <c r="I21" s="509"/>
      <c r="J21" s="510"/>
      <c r="K21" s="510"/>
      <c r="L21" s="431"/>
      <c r="M21" s="5"/>
      <c r="N21" s="431"/>
      <c r="O21" s="5"/>
      <c r="P21" s="5"/>
    </row>
    <row r="22" spans="1:16" ht="32.4" thickTop="1" thickBot="1" x14ac:dyDescent="0.35">
      <c r="A22" s="106">
        <v>14</v>
      </c>
      <c r="B22" s="106" t="s">
        <v>39</v>
      </c>
      <c r="C22" s="298" t="s">
        <v>442</v>
      </c>
      <c r="D22" s="451">
        <v>764314</v>
      </c>
      <c r="E22" s="435">
        <v>44002</v>
      </c>
      <c r="F22" s="531">
        <v>-40000</v>
      </c>
      <c r="G22" s="513">
        <f>SUM(F22)</f>
        <v>-40000</v>
      </c>
      <c r="H22" s="5"/>
      <c r="I22" s="524" t="s">
        <v>23</v>
      </c>
      <c r="J22" s="431"/>
      <c r="K22" s="431"/>
      <c r="L22" s="431"/>
      <c r="M22" s="5"/>
      <c r="N22" s="431"/>
      <c r="O22" s="5"/>
      <c r="P22" s="5"/>
    </row>
    <row r="23" spans="1:16" ht="41.4" thickTop="1" x14ac:dyDescent="0.3">
      <c r="A23" s="427">
        <v>15</v>
      </c>
      <c r="B23" s="427" t="s">
        <v>443</v>
      </c>
      <c r="C23" s="428" t="s">
        <v>444</v>
      </c>
      <c r="D23" s="521">
        <v>358</v>
      </c>
      <c r="E23" s="429">
        <v>44007</v>
      </c>
      <c r="F23" s="532">
        <v>10000</v>
      </c>
      <c r="G23" s="515"/>
      <c r="H23" s="5"/>
      <c r="I23" s="509"/>
      <c r="J23" s="431"/>
      <c r="K23" s="431"/>
      <c r="L23" s="431"/>
      <c r="M23" s="5"/>
      <c r="N23" s="431"/>
      <c r="O23" s="5"/>
      <c r="P23" s="5"/>
    </row>
    <row r="24" spans="1:16" ht="31.2" thickBot="1" x14ac:dyDescent="0.35">
      <c r="A24" s="134">
        <v>16</v>
      </c>
      <c r="B24" s="134" t="s">
        <v>286</v>
      </c>
      <c r="C24" s="347" t="s">
        <v>445</v>
      </c>
      <c r="D24" s="446">
        <v>478</v>
      </c>
      <c r="E24" s="425">
        <v>44007</v>
      </c>
      <c r="F24" s="526">
        <v>40000</v>
      </c>
      <c r="G24" s="516">
        <f>SUM(F23:F24)</f>
        <v>50000</v>
      </c>
      <c r="H24" s="5"/>
      <c r="I24" s="523" t="s">
        <v>453</v>
      </c>
      <c r="J24" s="636" t="s">
        <v>454</v>
      </c>
      <c r="K24" s="636"/>
      <c r="L24" s="646" t="s">
        <v>446</v>
      </c>
      <c r="M24" s="640"/>
      <c r="N24" s="640" t="s">
        <v>447</v>
      </c>
      <c r="O24" s="640"/>
      <c r="P24" s="522"/>
    </row>
    <row r="25" spans="1:16" ht="63.6" thickTop="1" thickBot="1" x14ac:dyDescent="0.35">
      <c r="A25" s="106">
        <v>17</v>
      </c>
      <c r="B25" s="100" t="s">
        <v>94</v>
      </c>
      <c r="C25" s="504" t="s">
        <v>448</v>
      </c>
      <c r="D25" s="100">
        <v>63631</v>
      </c>
      <c r="E25" s="505">
        <v>44011</v>
      </c>
      <c r="F25" s="506">
        <v>40000</v>
      </c>
      <c r="G25" s="517">
        <f>SUM(F25)</f>
        <v>40000</v>
      </c>
      <c r="H25" s="255"/>
      <c r="I25" s="639" t="s">
        <v>25</v>
      </c>
      <c r="J25" s="639"/>
      <c r="K25" s="637" t="s">
        <v>449</v>
      </c>
      <c r="L25" s="637"/>
      <c r="M25" s="15"/>
      <c r="N25" s="15"/>
      <c r="O25" s="15"/>
      <c r="P25" s="255"/>
    </row>
    <row r="26" spans="1:16" ht="41.4" thickTop="1" x14ac:dyDescent="0.3">
      <c r="A26" s="292">
        <v>18</v>
      </c>
      <c r="B26" s="292" t="s">
        <v>450</v>
      </c>
      <c r="C26" s="208" t="s">
        <v>451</v>
      </c>
      <c r="D26" s="210">
        <v>225730</v>
      </c>
      <c r="E26" s="411">
        <v>44012</v>
      </c>
      <c r="F26" s="533">
        <v>-40000</v>
      </c>
      <c r="G26" s="511"/>
      <c r="H26" s="5"/>
      <c r="I26" s="524" t="s">
        <v>23</v>
      </c>
      <c r="J26" s="5"/>
      <c r="K26" s="5"/>
      <c r="L26" s="5"/>
      <c r="M26" s="5"/>
      <c r="N26" s="5"/>
      <c r="O26" s="5"/>
      <c r="P26" s="5"/>
    </row>
    <row r="27" spans="1:16" ht="40.799999999999997" x14ac:dyDescent="0.3">
      <c r="A27" s="292">
        <v>19</v>
      </c>
      <c r="B27" s="292" t="s">
        <v>450</v>
      </c>
      <c r="C27" s="208" t="s">
        <v>451</v>
      </c>
      <c r="D27" s="210">
        <v>225796</v>
      </c>
      <c r="E27" s="411">
        <v>44012</v>
      </c>
      <c r="F27" s="534">
        <v>-40000</v>
      </c>
      <c r="G27" s="469">
        <f>SUM(F26:F27)</f>
        <v>-80000</v>
      </c>
      <c r="H27" s="5"/>
      <c r="I27" s="524" t="s">
        <v>23</v>
      </c>
      <c r="J27" s="5"/>
      <c r="K27" s="5"/>
      <c r="L27" s="5"/>
      <c r="M27" s="5"/>
      <c r="N27" s="5"/>
      <c r="O27" s="5"/>
      <c r="P27" s="5"/>
    </row>
    <row r="28" spans="1:16" ht="15.6" x14ac:dyDescent="0.3">
      <c r="A28" s="598" t="s">
        <v>68</v>
      </c>
      <c r="B28" s="599"/>
      <c r="C28" s="600"/>
      <c r="D28" s="295"/>
      <c r="E28" s="162"/>
      <c r="F28" s="215">
        <f>SUM(F9:F27)</f>
        <v>310000</v>
      </c>
      <c r="G28" s="511"/>
      <c r="H28" s="5"/>
      <c r="I28" s="5"/>
      <c r="J28" s="5"/>
      <c r="K28" s="5"/>
      <c r="L28" s="5"/>
      <c r="M28" s="5"/>
      <c r="N28" s="5"/>
      <c r="O28" s="5"/>
      <c r="P28" s="5"/>
    </row>
    <row r="29" spans="1:16" ht="15.6" x14ac:dyDescent="0.3">
      <c r="A29" s="5"/>
      <c r="B29" s="5"/>
      <c r="C29" s="17"/>
      <c r="D29" s="265"/>
      <c r="E29" s="5"/>
      <c r="F29" s="197"/>
      <c r="G29" s="511"/>
      <c r="H29" s="5"/>
      <c r="I29" s="5"/>
      <c r="J29" s="5"/>
      <c r="K29" s="5"/>
      <c r="L29" s="5"/>
      <c r="M29" s="5"/>
      <c r="N29" s="5"/>
      <c r="O29" s="5"/>
      <c r="P29" s="5"/>
    </row>
  </sheetData>
  <mergeCells count="18">
    <mergeCell ref="A28:C28"/>
    <mergeCell ref="N24:O24"/>
    <mergeCell ref="A5:F5"/>
    <mergeCell ref="A6:A8"/>
    <mergeCell ref="B6:B8"/>
    <mergeCell ref="C6:C8"/>
    <mergeCell ref="E6:F6"/>
    <mergeCell ref="E7:F7"/>
    <mergeCell ref="L24:M24"/>
    <mergeCell ref="I17:J17"/>
    <mergeCell ref="A1:F1"/>
    <mergeCell ref="A2:F2"/>
    <mergeCell ref="A3:F3"/>
    <mergeCell ref="J24:K24"/>
    <mergeCell ref="K25:L25"/>
    <mergeCell ref="J12:K12"/>
    <mergeCell ref="J13:K13"/>
    <mergeCell ref="I25:J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opLeftCell="C13" zoomScale="70" zoomScaleNormal="70" workbookViewId="0">
      <selection sqref="A1:L39"/>
    </sheetView>
  </sheetViews>
  <sheetFormatPr defaultRowHeight="14.4" x14ac:dyDescent="0.3"/>
  <cols>
    <col min="1" max="1" width="5.6640625" customWidth="1"/>
    <col min="2" max="2" width="30.6640625" style="186" customWidth="1"/>
    <col min="3" max="3" width="43.33203125" customWidth="1"/>
    <col min="4" max="4" width="14.21875" customWidth="1"/>
    <col min="5" max="5" width="22.77734375" customWidth="1"/>
    <col min="6" max="6" width="26.88671875" customWidth="1"/>
    <col min="7" max="7" width="8.88671875" style="367"/>
  </cols>
  <sheetData>
    <row r="1" spans="1:15" s="186" customFormat="1" ht="13.8" x14ac:dyDescent="0.3">
      <c r="A1" s="624" t="s">
        <v>0</v>
      </c>
      <c r="B1" s="624"/>
      <c r="C1" s="624"/>
      <c r="D1" s="624"/>
      <c r="E1" s="624"/>
      <c r="F1" s="624"/>
      <c r="G1" s="17"/>
      <c r="H1" s="337"/>
      <c r="I1" s="337"/>
      <c r="J1" s="337"/>
      <c r="K1" s="337"/>
      <c r="L1" s="337"/>
      <c r="M1" s="337"/>
      <c r="N1" s="337"/>
      <c r="O1" s="337"/>
    </row>
    <row r="2" spans="1:15" s="186" customFormat="1" ht="13.8" x14ac:dyDescent="0.3">
      <c r="A2" s="624" t="s">
        <v>30</v>
      </c>
      <c r="B2" s="624"/>
      <c r="C2" s="624"/>
      <c r="D2" s="624"/>
      <c r="E2" s="624"/>
      <c r="F2" s="624"/>
      <c r="G2" s="17"/>
      <c r="H2" s="337"/>
      <c r="I2" s="337"/>
      <c r="J2" s="337"/>
      <c r="K2" s="337"/>
      <c r="L2" s="337"/>
      <c r="M2" s="337"/>
      <c r="N2" s="337"/>
      <c r="O2" s="337"/>
    </row>
    <row r="3" spans="1:15" s="186" customFormat="1" ht="13.8" x14ac:dyDescent="0.3">
      <c r="A3" s="624" t="s">
        <v>2</v>
      </c>
      <c r="B3" s="624"/>
      <c r="C3" s="624"/>
      <c r="D3" s="624"/>
      <c r="E3" s="624"/>
      <c r="F3" s="624"/>
      <c r="G3" s="17"/>
      <c r="H3" s="337"/>
      <c r="I3" s="337"/>
      <c r="J3" s="337"/>
      <c r="K3" s="337"/>
      <c r="L3" s="337"/>
      <c r="M3" s="337"/>
      <c r="N3" s="337"/>
      <c r="O3" s="337"/>
    </row>
    <row r="4" spans="1:15" s="186" customFormat="1" ht="13.8" x14ac:dyDescent="0.3">
      <c r="A4" s="337"/>
      <c r="B4" s="338"/>
      <c r="C4" s="337"/>
      <c r="D4" s="337"/>
      <c r="E4" s="337"/>
      <c r="F4" s="339"/>
      <c r="G4" s="17"/>
      <c r="H4" s="337"/>
      <c r="I4" s="337"/>
      <c r="J4" s="337"/>
      <c r="K4" s="337"/>
      <c r="L4" s="337"/>
      <c r="M4" s="337"/>
      <c r="N4" s="337"/>
      <c r="O4" s="337"/>
    </row>
    <row r="5" spans="1:15" ht="15.6" x14ac:dyDescent="0.3">
      <c r="A5" s="651" t="s">
        <v>319</v>
      </c>
      <c r="B5" s="651"/>
      <c r="C5" s="651"/>
      <c r="D5" s="651"/>
      <c r="E5" s="651"/>
      <c r="F5" s="651"/>
      <c r="G5" s="351"/>
      <c r="H5" s="265"/>
      <c r="I5" s="265"/>
      <c r="J5" s="265"/>
      <c r="K5" s="265"/>
      <c r="L5" s="265"/>
      <c r="M5" s="265"/>
      <c r="N5" s="265"/>
      <c r="O5" s="265"/>
    </row>
    <row r="6" spans="1:15" ht="15.6" x14ac:dyDescent="0.3">
      <c r="A6" s="582" t="s">
        <v>4</v>
      </c>
      <c r="B6" s="626" t="s">
        <v>5</v>
      </c>
      <c r="C6" s="626" t="s">
        <v>32</v>
      </c>
      <c r="D6" s="190"/>
      <c r="E6" s="586" t="s">
        <v>33</v>
      </c>
      <c r="F6" s="586"/>
      <c r="G6" s="17"/>
      <c r="H6" s="5"/>
      <c r="I6" s="5"/>
      <c r="J6" s="5"/>
      <c r="K6" s="5"/>
      <c r="L6" s="5"/>
      <c r="M6" s="5"/>
      <c r="N6" s="5"/>
      <c r="O6" s="5"/>
    </row>
    <row r="7" spans="1:15" ht="66.599999999999994" customHeight="1" x14ac:dyDescent="0.3">
      <c r="A7" s="583"/>
      <c r="B7" s="627"/>
      <c r="C7" s="627"/>
      <c r="D7" s="191"/>
      <c r="E7" s="587" t="s">
        <v>34</v>
      </c>
      <c r="F7" s="587"/>
      <c r="G7" s="17"/>
      <c r="H7" s="5"/>
      <c r="I7" s="15"/>
      <c r="J7" s="5"/>
      <c r="K7" s="5"/>
      <c r="L7" s="5"/>
      <c r="M7" s="5"/>
      <c r="N7" s="5"/>
      <c r="O7" s="5"/>
    </row>
    <row r="8" spans="1:15" ht="15.6" x14ac:dyDescent="0.3">
      <c r="A8" s="584"/>
      <c r="B8" s="628"/>
      <c r="C8" s="628"/>
      <c r="D8" s="194" t="s">
        <v>35</v>
      </c>
      <c r="E8" s="194" t="s">
        <v>9</v>
      </c>
      <c r="F8" s="86" t="s">
        <v>10</v>
      </c>
      <c r="G8" s="17"/>
      <c r="H8" s="5"/>
      <c r="I8" s="15"/>
      <c r="J8" s="5"/>
      <c r="K8" s="5"/>
      <c r="L8" s="5"/>
      <c r="M8" s="5"/>
      <c r="N8" s="5"/>
      <c r="O8" s="5"/>
    </row>
    <row r="9" spans="1:15" ht="52.8" x14ac:dyDescent="0.3">
      <c r="A9" s="192">
        <v>1</v>
      </c>
      <c r="B9" s="333" t="s">
        <v>320</v>
      </c>
      <c r="C9" s="208" t="s">
        <v>321</v>
      </c>
      <c r="D9" s="192">
        <v>664</v>
      </c>
      <c r="E9" s="162">
        <v>44014</v>
      </c>
      <c r="F9" s="386">
        <v>10000</v>
      </c>
      <c r="G9" s="17"/>
      <c r="H9" s="5"/>
      <c r="I9" s="15"/>
      <c r="J9" s="5"/>
      <c r="K9" s="5"/>
      <c r="L9" s="5"/>
      <c r="M9" s="5"/>
      <c r="N9" s="5"/>
      <c r="O9" s="5"/>
    </row>
    <row r="10" spans="1:15" ht="40.799999999999997" x14ac:dyDescent="0.3">
      <c r="A10" s="192">
        <v>2</v>
      </c>
      <c r="B10" s="333" t="s">
        <v>131</v>
      </c>
      <c r="C10" s="208" t="s">
        <v>360</v>
      </c>
      <c r="D10" s="192">
        <v>7618</v>
      </c>
      <c r="E10" s="162">
        <v>44014</v>
      </c>
      <c r="F10" s="386">
        <v>40000</v>
      </c>
      <c r="G10" s="17"/>
      <c r="H10" s="5"/>
      <c r="I10" s="15"/>
      <c r="J10" s="5"/>
      <c r="K10" s="5"/>
      <c r="L10" s="5"/>
      <c r="M10" s="5"/>
      <c r="N10" s="5"/>
      <c r="O10" s="5"/>
    </row>
    <row r="11" spans="1:15" ht="51" x14ac:dyDescent="0.3">
      <c r="A11" s="192">
        <v>3</v>
      </c>
      <c r="B11" s="333" t="s">
        <v>131</v>
      </c>
      <c r="C11" s="208" t="s">
        <v>322</v>
      </c>
      <c r="D11" s="192">
        <v>7619</v>
      </c>
      <c r="E11" s="162">
        <v>44014</v>
      </c>
      <c r="F11" s="386">
        <v>40000</v>
      </c>
      <c r="G11" s="17"/>
      <c r="H11" s="5"/>
      <c r="I11" s="15"/>
      <c r="J11" s="5"/>
      <c r="K11" s="5"/>
      <c r="L11" s="5"/>
      <c r="M11" s="5"/>
      <c r="N11" s="5"/>
      <c r="O11" s="5"/>
    </row>
    <row r="12" spans="1:15" ht="41.4" thickBot="1" x14ac:dyDescent="0.35">
      <c r="A12" s="192">
        <v>4</v>
      </c>
      <c r="B12" s="124" t="s">
        <v>323</v>
      </c>
      <c r="C12" s="199" t="s">
        <v>324</v>
      </c>
      <c r="D12" s="121">
        <v>1558</v>
      </c>
      <c r="E12" s="425">
        <v>44014</v>
      </c>
      <c r="F12" s="381">
        <v>7500</v>
      </c>
      <c r="G12" s="341">
        <f>SUM(F9:F12)</f>
        <v>97500</v>
      </c>
      <c r="H12" s="649" t="s">
        <v>455</v>
      </c>
      <c r="I12" s="649"/>
      <c r="J12" s="649"/>
      <c r="K12" s="649"/>
      <c r="L12" s="649"/>
      <c r="M12" s="544"/>
      <c r="N12" s="544"/>
      <c r="O12" s="5"/>
    </row>
    <row r="13" spans="1:15" ht="21.6" thickTop="1" thickBot="1" x14ac:dyDescent="0.35">
      <c r="A13" s="121">
        <v>5</v>
      </c>
      <c r="B13" s="124" t="s">
        <v>325</v>
      </c>
      <c r="C13" s="199" t="s">
        <v>326</v>
      </c>
      <c r="D13" s="121">
        <v>2360</v>
      </c>
      <c r="E13" s="426">
        <v>44015</v>
      </c>
      <c r="F13" s="406">
        <v>80000</v>
      </c>
      <c r="G13" s="341">
        <f>SUM(F13)</f>
        <v>80000</v>
      </c>
      <c r="H13" s="5"/>
      <c r="I13" s="650" t="s">
        <v>456</v>
      </c>
      <c r="J13" s="650"/>
      <c r="K13" s="650"/>
      <c r="L13" s="650"/>
      <c r="M13" s="545"/>
      <c r="N13" s="545"/>
      <c r="O13" s="545"/>
    </row>
    <row r="14" spans="1:15" ht="41.4" thickTop="1" x14ac:dyDescent="0.3">
      <c r="A14" s="192">
        <v>6</v>
      </c>
      <c r="B14" s="333" t="s">
        <v>236</v>
      </c>
      <c r="C14" s="208" t="s">
        <v>327</v>
      </c>
      <c r="D14" s="192">
        <v>2724</v>
      </c>
      <c r="E14" s="411">
        <v>44018</v>
      </c>
      <c r="F14" s="384">
        <v>75000</v>
      </c>
      <c r="G14" s="17"/>
      <c r="H14" s="5"/>
      <c r="I14" s="15"/>
      <c r="J14" s="5"/>
      <c r="K14" s="5"/>
      <c r="L14" s="5"/>
      <c r="M14" s="5"/>
      <c r="N14" s="5"/>
      <c r="O14" s="5"/>
    </row>
    <row r="15" spans="1:15" ht="40.799999999999997" x14ac:dyDescent="0.3">
      <c r="A15" s="192">
        <v>7</v>
      </c>
      <c r="B15" s="333" t="s">
        <v>236</v>
      </c>
      <c r="C15" s="208" t="s">
        <v>327</v>
      </c>
      <c r="D15" s="192">
        <v>2723</v>
      </c>
      <c r="E15" s="411">
        <v>44018</v>
      </c>
      <c r="F15" s="384">
        <v>75000</v>
      </c>
      <c r="G15" s="374"/>
      <c r="H15" s="5"/>
      <c r="I15" s="15"/>
      <c r="J15" s="5"/>
      <c r="K15" s="5"/>
      <c r="L15" s="5"/>
      <c r="M15" s="5"/>
      <c r="N15" s="5"/>
      <c r="O15" s="5"/>
    </row>
    <row r="16" spans="1:15" ht="31.2" thickBot="1" x14ac:dyDescent="0.35">
      <c r="A16" s="121">
        <v>8</v>
      </c>
      <c r="B16" s="124" t="s">
        <v>328</v>
      </c>
      <c r="C16" s="199" t="s">
        <v>329</v>
      </c>
      <c r="D16" s="121">
        <v>1336</v>
      </c>
      <c r="E16" s="426">
        <v>44018</v>
      </c>
      <c r="F16" s="406">
        <v>40000</v>
      </c>
      <c r="G16" s="341">
        <f>SUM(F14:F16)</f>
        <v>190000</v>
      </c>
      <c r="H16" s="5"/>
      <c r="I16" s="15"/>
      <c r="J16" s="5"/>
      <c r="K16" s="5"/>
      <c r="L16" s="5"/>
      <c r="M16" s="5"/>
      <c r="N16" s="5"/>
      <c r="O16" s="5"/>
    </row>
    <row r="17" spans="1:15" ht="21" thickTop="1" x14ac:dyDescent="0.3">
      <c r="A17" s="427">
        <v>9</v>
      </c>
      <c r="B17" s="437" t="s">
        <v>330</v>
      </c>
      <c r="C17" s="428" t="s">
        <v>331</v>
      </c>
      <c r="D17" s="427">
        <v>2</v>
      </c>
      <c r="E17" s="429">
        <v>44019</v>
      </c>
      <c r="F17" s="430">
        <v>10000</v>
      </c>
      <c r="G17" s="440"/>
      <c r="H17" s="5"/>
      <c r="I17" s="15"/>
      <c r="J17" s="5"/>
      <c r="K17" s="5"/>
      <c r="L17" s="5"/>
      <c r="M17" s="5"/>
      <c r="N17" s="5"/>
      <c r="O17" s="5"/>
    </row>
    <row r="18" spans="1:15" ht="51.6" thickBot="1" x14ac:dyDescent="0.35">
      <c r="A18" s="134">
        <v>10</v>
      </c>
      <c r="B18" s="371" t="s">
        <v>286</v>
      </c>
      <c r="C18" s="347" t="s">
        <v>332</v>
      </c>
      <c r="D18" s="134">
        <v>500</v>
      </c>
      <c r="E18" s="425">
        <v>44019</v>
      </c>
      <c r="F18" s="381">
        <v>40000</v>
      </c>
      <c r="G18" s="441">
        <f>SUM(F17:F18)</f>
        <v>50000</v>
      </c>
      <c r="H18" s="648" t="s">
        <v>457</v>
      </c>
      <c r="I18" s="648"/>
      <c r="J18" s="648"/>
      <c r="K18" s="648"/>
      <c r="L18" s="648"/>
      <c r="M18" s="543"/>
      <c r="N18" s="543"/>
      <c r="O18" s="543"/>
    </row>
    <row r="19" spans="1:15" ht="51.6" thickTop="1" x14ac:dyDescent="0.3">
      <c r="A19" s="191">
        <v>11</v>
      </c>
      <c r="B19" s="418" t="s">
        <v>143</v>
      </c>
      <c r="C19" s="345" t="s">
        <v>359</v>
      </c>
      <c r="D19" s="191">
        <v>270</v>
      </c>
      <c r="E19" s="432">
        <v>44025</v>
      </c>
      <c r="F19" s="403">
        <v>60000</v>
      </c>
      <c r="G19" s="348"/>
      <c r="H19" s="5"/>
      <c r="I19" s="15"/>
      <c r="J19" s="5"/>
      <c r="K19" s="5"/>
      <c r="L19" s="5"/>
      <c r="M19" s="5"/>
      <c r="N19" s="5"/>
      <c r="O19" s="5"/>
    </row>
    <row r="20" spans="1:15" ht="51" x14ac:dyDescent="0.3">
      <c r="A20" s="191">
        <v>12</v>
      </c>
      <c r="B20" s="372" t="s">
        <v>143</v>
      </c>
      <c r="C20" s="195" t="s">
        <v>358</v>
      </c>
      <c r="D20" s="132">
        <v>269</v>
      </c>
      <c r="E20" s="162">
        <v>44025</v>
      </c>
      <c r="F20" s="386">
        <v>60000</v>
      </c>
      <c r="G20" s="348"/>
      <c r="H20" s="5"/>
      <c r="I20" s="15"/>
      <c r="J20" s="5"/>
      <c r="K20" s="5"/>
      <c r="L20" s="5"/>
      <c r="M20" s="5"/>
      <c r="N20" s="5"/>
      <c r="O20" s="5"/>
    </row>
    <row r="21" spans="1:15" ht="26.4" x14ac:dyDescent="0.3">
      <c r="A21" s="191">
        <v>13</v>
      </c>
      <c r="B21" s="438" t="s">
        <v>333</v>
      </c>
      <c r="C21" s="195" t="s">
        <v>334</v>
      </c>
      <c r="D21" s="132">
        <v>822138</v>
      </c>
      <c r="E21" s="162">
        <v>44025</v>
      </c>
      <c r="F21" s="433">
        <v>-40000</v>
      </c>
      <c r="G21" s="348"/>
      <c r="H21" s="5"/>
      <c r="I21" s="15"/>
      <c r="J21" s="5"/>
      <c r="K21" s="5"/>
      <c r="L21" s="5"/>
      <c r="M21" s="5"/>
      <c r="N21" s="5"/>
      <c r="O21" s="5"/>
    </row>
    <row r="22" spans="1:15" ht="41.4" thickBot="1" x14ac:dyDescent="0.35">
      <c r="A22" s="121">
        <v>14</v>
      </c>
      <c r="B22" s="124" t="s">
        <v>335</v>
      </c>
      <c r="C22" s="199" t="s">
        <v>361</v>
      </c>
      <c r="D22" s="121">
        <v>1377</v>
      </c>
      <c r="E22" s="426">
        <v>44025</v>
      </c>
      <c r="F22" s="406">
        <v>10000</v>
      </c>
      <c r="G22" s="341">
        <f>SUM(F19:F22)</f>
        <v>90000</v>
      </c>
      <c r="H22" s="5"/>
      <c r="I22" s="15"/>
      <c r="J22" s="5"/>
      <c r="K22" s="5"/>
      <c r="L22" s="5"/>
      <c r="M22" s="5"/>
      <c r="N22" s="5"/>
      <c r="O22" s="5"/>
    </row>
    <row r="23" spans="1:15" ht="31.2" thickTop="1" x14ac:dyDescent="0.3">
      <c r="A23" s="192">
        <v>15</v>
      </c>
      <c r="B23" s="333" t="s">
        <v>336</v>
      </c>
      <c r="C23" s="208" t="s">
        <v>337</v>
      </c>
      <c r="D23" s="192">
        <v>1087</v>
      </c>
      <c r="E23" s="411">
        <v>44026</v>
      </c>
      <c r="F23" s="384">
        <v>60000</v>
      </c>
      <c r="G23" s="17"/>
      <c r="H23" s="5"/>
      <c r="I23" s="15"/>
      <c r="J23" s="5"/>
      <c r="K23" s="5"/>
      <c r="L23" s="5"/>
      <c r="M23" s="5"/>
      <c r="N23" s="5"/>
      <c r="O23" s="5"/>
    </row>
    <row r="24" spans="1:15" ht="31.2" thickBot="1" x14ac:dyDescent="0.35">
      <c r="A24" s="121">
        <v>16</v>
      </c>
      <c r="B24" s="124" t="s">
        <v>336</v>
      </c>
      <c r="C24" s="199" t="s">
        <v>337</v>
      </c>
      <c r="D24" s="121">
        <v>1086</v>
      </c>
      <c r="E24" s="426">
        <v>44026</v>
      </c>
      <c r="F24" s="406">
        <v>60000</v>
      </c>
      <c r="G24" s="341">
        <f>SUM(F23:F24)</f>
        <v>120000</v>
      </c>
      <c r="H24" s="5"/>
      <c r="I24" s="15"/>
      <c r="J24" s="5"/>
      <c r="K24" s="5"/>
      <c r="L24" s="5"/>
      <c r="M24" s="5"/>
      <c r="N24" s="5"/>
      <c r="O24" s="5"/>
    </row>
    <row r="25" spans="1:15" ht="52.2" thickTop="1" thickBot="1" x14ac:dyDescent="0.35">
      <c r="A25" s="434">
        <v>17</v>
      </c>
      <c r="B25" s="368" t="s">
        <v>338</v>
      </c>
      <c r="C25" s="298" t="s">
        <v>339</v>
      </c>
      <c r="D25" s="106">
        <v>697</v>
      </c>
      <c r="E25" s="435">
        <v>44027</v>
      </c>
      <c r="F25" s="388">
        <v>40000</v>
      </c>
      <c r="G25" s="342">
        <f>SUM(F25)</f>
        <v>40000</v>
      </c>
      <c r="H25" s="5"/>
      <c r="I25" s="15"/>
      <c r="J25" s="5"/>
      <c r="K25" s="5"/>
      <c r="L25" s="5"/>
      <c r="M25" s="5"/>
      <c r="N25" s="5"/>
      <c r="O25" s="5"/>
    </row>
    <row r="26" spans="1:15" ht="31.2" thickTop="1" x14ac:dyDescent="0.3">
      <c r="A26" s="192">
        <v>18</v>
      </c>
      <c r="B26" s="333" t="s">
        <v>54</v>
      </c>
      <c r="C26" s="208" t="s">
        <v>340</v>
      </c>
      <c r="D26" s="192">
        <v>18190</v>
      </c>
      <c r="E26" s="411">
        <v>44028</v>
      </c>
      <c r="F26" s="384">
        <v>10000</v>
      </c>
      <c r="G26" s="17"/>
      <c r="H26" s="5"/>
      <c r="I26" s="15"/>
      <c r="J26" s="5"/>
      <c r="K26" s="5"/>
      <c r="L26" s="5"/>
      <c r="M26" s="5"/>
      <c r="N26" s="5"/>
      <c r="O26" s="5"/>
    </row>
    <row r="27" spans="1:15" ht="41.4" thickBot="1" x14ac:dyDescent="0.35">
      <c r="A27" s="121">
        <v>19</v>
      </c>
      <c r="B27" s="124" t="s">
        <v>341</v>
      </c>
      <c r="C27" s="199" t="s">
        <v>362</v>
      </c>
      <c r="D27" s="121">
        <v>94</v>
      </c>
      <c r="E27" s="426">
        <v>44028</v>
      </c>
      <c r="F27" s="406">
        <v>40000</v>
      </c>
      <c r="G27" s="341">
        <f>SUM(F26:F27)</f>
        <v>50000</v>
      </c>
      <c r="H27" s="5"/>
      <c r="I27" s="15"/>
      <c r="J27" s="5"/>
      <c r="K27" s="5"/>
      <c r="L27" s="5"/>
      <c r="M27" s="5"/>
      <c r="N27" s="5"/>
      <c r="O27" s="5"/>
    </row>
    <row r="28" spans="1:15" ht="16.8" thickTop="1" thickBot="1" x14ac:dyDescent="0.35">
      <c r="A28" s="106">
        <v>20</v>
      </c>
      <c r="B28" s="439" t="s">
        <v>286</v>
      </c>
      <c r="C28" s="298" t="s">
        <v>334</v>
      </c>
      <c r="D28" s="451">
        <v>332930</v>
      </c>
      <c r="E28" s="435">
        <v>44029</v>
      </c>
      <c r="F28" s="436">
        <v>-40000</v>
      </c>
      <c r="G28" s="374">
        <f>SUM(F28)</f>
        <v>-40000</v>
      </c>
      <c r="H28" s="5"/>
      <c r="I28" s="15"/>
      <c r="J28" s="5"/>
      <c r="K28" s="5"/>
      <c r="L28" s="5"/>
      <c r="M28" s="5"/>
      <c r="N28" s="5"/>
      <c r="O28" s="5"/>
    </row>
    <row r="29" spans="1:15" ht="52.2" thickTop="1" thickBot="1" x14ac:dyDescent="0.35">
      <c r="A29" s="121">
        <v>21</v>
      </c>
      <c r="B29" s="124" t="s">
        <v>342</v>
      </c>
      <c r="C29" s="199" t="s">
        <v>343</v>
      </c>
      <c r="D29" s="121">
        <v>1080</v>
      </c>
      <c r="E29" s="426">
        <v>44029</v>
      </c>
      <c r="F29" s="406">
        <v>40000</v>
      </c>
      <c r="G29" s="341">
        <f>SUM(F29)</f>
        <v>40000</v>
      </c>
      <c r="H29" s="5"/>
      <c r="I29" s="15"/>
      <c r="J29" s="5"/>
      <c r="K29" s="5"/>
      <c r="L29" s="5"/>
      <c r="M29" s="5"/>
      <c r="N29" s="5"/>
      <c r="O29" s="5"/>
    </row>
    <row r="30" spans="1:15" ht="80.400000000000006" thickTop="1" thickBot="1" x14ac:dyDescent="0.35">
      <c r="A30" s="106">
        <v>22</v>
      </c>
      <c r="B30" s="368" t="s">
        <v>344</v>
      </c>
      <c r="C30" s="298" t="s">
        <v>364</v>
      </c>
      <c r="D30" s="106">
        <v>957126</v>
      </c>
      <c r="E30" s="435">
        <v>44035</v>
      </c>
      <c r="F30" s="388">
        <v>40000</v>
      </c>
      <c r="G30" s="342">
        <f>SUM(F30)</f>
        <v>40000</v>
      </c>
      <c r="H30" s="5"/>
      <c r="I30" s="15"/>
      <c r="J30" s="5"/>
      <c r="K30" s="5"/>
      <c r="L30" s="5"/>
      <c r="M30" s="5"/>
      <c r="N30" s="5"/>
      <c r="O30" s="5"/>
    </row>
    <row r="31" spans="1:15" ht="31.2" thickTop="1" x14ac:dyDescent="0.3">
      <c r="A31" s="192">
        <v>23</v>
      </c>
      <c r="B31" s="333" t="s">
        <v>345</v>
      </c>
      <c r="C31" s="208" t="s">
        <v>346</v>
      </c>
      <c r="D31" s="192">
        <v>311</v>
      </c>
      <c r="E31" s="411">
        <v>44036</v>
      </c>
      <c r="F31" s="384">
        <v>10000</v>
      </c>
      <c r="G31" s="17"/>
      <c r="H31" s="5"/>
      <c r="I31" s="15"/>
      <c r="J31" s="5"/>
      <c r="K31" s="5"/>
      <c r="L31" s="5"/>
      <c r="M31" s="5"/>
      <c r="N31" s="5"/>
      <c r="O31" s="5"/>
    </row>
    <row r="32" spans="1:15" ht="30.6" x14ac:dyDescent="0.3">
      <c r="A32" s="192">
        <v>24</v>
      </c>
      <c r="B32" s="333" t="s">
        <v>347</v>
      </c>
      <c r="C32" s="208" t="s">
        <v>348</v>
      </c>
      <c r="D32" s="192">
        <v>112</v>
      </c>
      <c r="E32" s="411">
        <v>44036</v>
      </c>
      <c r="F32" s="384">
        <v>10000</v>
      </c>
      <c r="G32" s="17"/>
      <c r="H32" s="5"/>
      <c r="I32" s="15"/>
      <c r="J32" s="5"/>
      <c r="K32" s="5"/>
      <c r="L32" s="5"/>
      <c r="M32" s="5"/>
      <c r="N32" s="5"/>
      <c r="O32" s="5"/>
    </row>
    <row r="33" spans="1:15" ht="41.4" thickBot="1" x14ac:dyDescent="0.35">
      <c r="A33" s="121">
        <v>25</v>
      </c>
      <c r="B33" s="124" t="s">
        <v>349</v>
      </c>
      <c r="C33" s="199" t="s">
        <v>363</v>
      </c>
      <c r="D33" s="121">
        <v>1162</v>
      </c>
      <c r="E33" s="426">
        <v>44036</v>
      </c>
      <c r="F33" s="406">
        <v>10000</v>
      </c>
      <c r="G33" s="341">
        <f>SUM(F31:F33)</f>
        <v>30000</v>
      </c>
      <c r="H33" s="5"/>
      <c r="I33" s="15"/>
      <c r="J33" s="5"/>
      <c r="K33" s="5"/>
      <c r="L33" s="5"/>
      <c r="M33" s="5"/>
      <c r="N33" s="5"/>
      <c r="O33" s="5"/>
    </row>
    <row r="34" spans="1:15" ht="52.2" thickTop="1" thickBot="1" x14ac:dyDescent="0.35">
      <c r="A34" s="106">
        <v>26</v>
      </c>
      <c r="B34" s="368" t="s">
        <v>350</v>
      </c>
      <c r="C34" s="298" t="s">
        <v>351</v>
      </c>
      <c r="D34" s="106">
        <v>596</v>
      </c>
      <c r="E34" s="435">
        <v>44039</v>
      </c>
      <c r="F34" s="388">
        <v>10000</v>
      </c>
      <c r="G34" s="342">
        <f>SUM(F34)</f>
        <v>10000</v>
      </c>
      <c r="H34" s="5"/>
      <c r="I34" s="15"/>
      <c r="J34" s="5"/>
      <c r="K34" s="5"/>
      <c r="L34" s="5"/>
      <c r="M34" s="5"/>
      <c r="N34" s="5"/>
      <c r="O34" s="5"/>
    </row>
    <row r="35" spans="1:15" ht="42" thickTop="1" thickBot="1" x14ac:dyDescent="0.35">
      <c r="A35" s="106">
        <v>27</v>
      </c>
      <c r="B35" s="368" t="s">
        <v>352</v>
      </c>
      <c r="C35" s="298" t="s">
        <v>353</v>
      </c>
      <c r="D35" s="106">
        <v>10550</v>
      </c>
      <c r="E35" s="435">
        <v>44040</v>
      </c>
      <c r="F35" s="388">
        <v>40000</v>
      </c>
      <c r="G35" s="342">
        <f>SUM(F35)</f>
        <v>40000</v>
      </c>
      <c r="H35" s="5"/>
      <c r="I35" s="15"/>
      <c r="J35" s="5"/>
      <c r="K35" s="5"/>
      <c r="L35" s="5"/>
      <c r="M35" s="5"/>
      <c r="N35" s="5"/>
      <c r="O35" s="5"/>
    </row>
    <row r="36" spans="1:15" ht="51.6" thickTop="1" x14ac:dyDescent="0.3">
      <c r="A36" s="192">
        <v>28</v>
      </c>
      <c r="B36" s="333" t="s">
        <v>354</v>
      </c>
      <c r="C36" s="208" t="s">
        <v>355</v>
      </c>
      <c r="D36" s="192">
        <v>5606</v>
      </c>
      <c r="E36" s="411">
        <v>44041</v>
      </c>
      <c r="F36" s="384">
        <v>40000</v>
      </c>
      <c r="G36" s="17"/>
      <c r="H36" s="5"/>
      <c r="I36" s="15"/>
      <c r="J36" s="5"/>
      <c r="K36" s="5"/>
      <c r="L36" s="5"/>
      <c r="M36" s="5"/>
      <c r="N36" s="5"/>
      <c r="O36" s="5"/>
    </row>
    <row r="37" spans="1:15" ht="41.4" thickBot="1" x14ac:dyDescent="0.35">
      <c r="A37" s="192">
        <v>29</v>
      </c>
      <c r="B37" s="124" t="s">
        <v>323</v>
      </c>
      <c r="C37" s="199" t="s">
        <v>356</v>
      </c>
      <c r="D37" s="121">
        <v>1811</v>
      </c>
      <c r="E37" s="426">
        <v>44041</v>
      </c>
      <c r="F37" s="406">
        <v>40000</v>
      </c>
      <c r="G37" s="442">
        <f>F36+F37</f>
        <v>80000</v>
      </c>
      <c r="H37" s="5"/>
      <c r="I37" s="15"/>
      <c r="J37" s="5"/>
      <c r="K37" s="5"/>
      <c r="L37" s="5"/>
      <c r="M37" s="5"/>
      <c r="N37" s="5"/>
      <c r="O37" s="5"/>
    </row>
    <row r="38" spans="1:15" ht="16.2" thickTop="1" x14ac:dyDescent="0.3">
      <c r="A38" s="598" t="s">
        <v>68</v>
      </c>
      <c r="B38" s="599"/>
      <c r="C38" s="600"/>
      <c r="D38" s="189"/>
      <c r="E38" s="162"/>
      <c r="F38" s="443">
        <f>SUM(F9:F37)</f>
        <v>917500</v>
      </c>
      <c r="G38" s="17"/>
      <c r="H38" s="5" t="s">
        <v>357</v>
      </c>
      <c r="I38" s="5"/>
      <c r="J38" s="5"/>
      <c r="K38" s="5"/>
      <c r="L38" s="5"/>
      <c r="M38" s="5"/>
      <c r="N38" s="5"/>
      <c r="O38" s="5"/>
    </row>
  </sheetData>
  <mergeCells count="13">
    <mergeCell ref="H18:L18"/>
    <mergeCell ref="H12:L12"/>
    <mergeCell ref="I13:L13"/>
    <mergeCell ref="A38:C38"/>
    <mergeCell ref="A1:F1"/>
    <mergeCell ref="A2:F2"/>
    <mergeCell ref="A3:F3"/>
    <mergeCell ref="A5:F5"/>
    <mergeCell ref="A6:A8"/>
    <mergeCell ref="B6:B8"/>
    <mergeCell ref="C6:C8"/>
    <mergeCell ref="E6:F6"/>
    <mergeCell ref="E7:F7"/>
  </mergeCells>
  <pageMargins left="0.7" right="0.7" top="0.75" bottom="0.75" header="0.3" footer="0.3"/>
  <pageSetup paperSize="9" scale="6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opLeftCell="A25" zoomScale="55" zoomScaleNormal="55" workbookViewId="0">
      <selection sqref="A1:G41"/>
    </sheetView>
  </sheetViews>
  <sheetFormatPr defaultRowHeight="14.4" x14ac:dyDescent="0.3"/>
  <cols>
    <col min="1" max="1" width="4.6640625" style="186" customWidth="1"/>
    <col min="2" max="2" width="31.77734375" style="373" customWidth="1"/>
    <col min="3" max="3" width="42.44140625" style="367" customWidth="1"/>
    <col min="4" max="4" width="12.33203125" customWidth="1"/>
    <col min="5" max="5" width="21.5546875" customWidth="1"/>
    <col min="6" max="6" width="22.6640625" customWidth="1"/>
    <col min="7" max="7" width="12.6640625" style="367" bestFit="1" customWidth="1"/>
  </cols>
  <sheetData>
    <row r="1" spans="1:13" s="186" customFormat="1" ht="13.8" x14ac:dyDescent="0.3">
      <c r="A1" s="624" t="s">
        <v>0</v>
      </c>
      <c r="B1" s="624"/>
      <c r="C1" s="624"/>
      <c r="D1" s="624"/>
      <c r="E1" s="624"/>
      <c r="F1" s="624"/>
      <c r="G1" s="376"/>
      <c r="H1" s="337"/>
      <c r="I1" s="337"/>
      <c r="J1" s="337"/>
      <c r="K1" s="337"/>
      <c r="L1" s="337"/>
      <c r="M1" s="337"/>
    </row>
    <row r="2" spans="1:13" s="186" customFormat="1" ht="13.8" x14ac:dyDescent="0.3">
      <c r="A2" s="624" t="s">
        <v>30</v>
      </c>
      <c r="B2" s="624"/>
      <c r="C2" s="624"/>
      <c r="D2" s="624"/>
      <c r="E2" s="624"/>
      <c r="F2" s="624"/>
      <c r="G2" s="376"/>
      <c r="H2" s="337"/>
      <c r="I2" s="337"/>
      <c r="J2" s="337"/>
      <c r="K2" s="337"/>
      <c r="L2" s="337"/>
      <c r="M2" s="337"/>
    </row>
    <row r="3" spans="1:13" s="186" customFormat="1" ht="13.8" x14ac:dyDescent="0.3">
      <c r="A3" s="624" t="s">
        <v>2</v>
      </c>
      <c r="B3" s="624"/>
      <c r="C3" s="624"/>
      <c r="D3" s="624"/>
      <c r="E3" s="624"/>
      <c r="F3" s="624"/>
      <c r="G3" s="376"/>
      <c r="H3" s="337"/>
      <c r="I3" s="337"/>
      <c r="J3" s="337"/>
      <c r="K3" s="337"/>
      <c r="L3" s="337"/>
      <c r="M3" s="337"/>
    </row>
    <row r="4" spans="1:13" s="186" customFormat="1" ht="13.8" x14ac:dyDescent="0.3">
      <c r="A4" s="337"/>
      <c r="B4" s="338"/>
      <c r="C4" s="337"/>
      <c r="D4" s="337"/>
      <c r="E4" s="337"/>
      <c r="F4" s="339"/>
      <c r="G4" s="376"/>
      <c r="H4" s="337"/>
      <c r="I4" s="337"/>
      <c r="J4" s="337"/>
      <c r="K4" s="337"/>
      <c r="L4" s="337"/>
      <c r="M4" s="337"/>
    </row>
    <row r="5" spans="1:13" ht="15.6" x14ac:dyDescent="0.3">
      <c r="A5" s="581" t="s">
        <v>314</v>
      </c>
      <c r="B5" s="581"/>
      <c r="C5" s="581"/>
      <c r="D5" s="581"/>
      <c r="E5" s="581"/>
      <c r="F5" s="581"/>
      <c r="G5" s="376"/>
      <c r="H5" s="5"/>
      <c r="I5" s="5"/>
      <c r="J5" s="5"/>
      <c r="K5" s="5"/>
      <c r="L5" s="5"/>
      <c r="M5" s="5"/>
    </row>
    <row r="6" spans="1:13" ht="15.6" x14ac:dyDescent="0.3">
      <c r="A6" s="626" t="s">
        <v>4</v>
      </c>
      <c r="B6" s="582" t="s">
        <v>5</v>
      </c>
      <c r="C6" s="652" t="s">
        <v>313</v>
      </c>
      <c r="D6" s="5"/>
      <c r="E6" s="586" t="s">
        <v>33</v>
      </c>
      <c r="F6" s="586"/>
      <c r="G6" s="376"/>
      <c r="H6" s="5"/>
      <c r="I6" s="5"/>
      <c r="J6" s="5"/>
      <c r="K6" s="5"/>
      <c r="L6" s="5"/>
      <c r="M6" s="5"/>
    </row>
    <row r="7" spans="1:13" ht="69.599999999999994" customHeight="1" x14ac:dyDescent="0.3">
      <c r="A7" s="627"/>
      <c r="B7" s="583"/>
      <c r="C7" s="653"/>
      <c r="D7" s="377"/>
      <c r="E7" s="587" t="s">
        <v>34</v>
      </c>
      <c r="F7" s="587"/>
      <c r="G7" s="376"/>
      <c r="H7" s="5"/>
      <c r="I7" s="15"/>
      <c r="J7" s="5"/>
      <c r="K7" s="5"/>
      <c r="L7" s="5"/>
      <c r="M7" s="5"/>
    </row>
    <row r="8" spans="1:13" ht="15.6" x14ac:dyDescent="0.3">
      <c r="A8" s="628"/>
      <c r="B8" s="584"/>
      <c r="C8" s="654"/>
      <c r="D8" s="378" t="s">
        <v>35</v>
      </c>
      <c r="E8" s="194" t="s">
        <v>9</v>
      </c>
      <c r="F8" s="86" t="s">
        <v>10</v>
      </c>
      <c r="G8" s="376"/>
      <c r="H8" s="5"/>
      <c r="I8" s="15"/>
      <c r="J8" s="5"/>
      <c r="K8" s="5"/>
      <c r="L8" s="5"/>
      <c r="M8" s="5"/>
    </row>
    <row r="9" spans="1:13" ht="42.6" thickBot="1" x14ac:dyDescent="0.35">
      <c r="A9" s="193">
        <v>1</v>
      </c>
      <c r="B9" s="124" t="s">
        <v>269</v>
      </c>
      <c r="C9" s="422" t="s">
        <v>270</v>
      </c>
      <c r="D9" s="379">
        <v>40895</v>
      </c>
      <c r="E9" s="380">
        <v>44043</v>
      </c>
      <c r="F9" s="381">
        <v>40000</v>
      </c>
      <c r="G9" s="382">
        <f>SUM(F9)</f>
        <v>40000</v>
      </c>
      <c r="H9" s="5"/>
      <c r="I9" s="15"/>
      <c r="J9" s="5"/>
      <c r="K9" s="5"/>
      <c r="L9" s="5"/>
      <c r="M9" s="5"/>
    </row>
    <row r="10" spans="1:13" ht="41.4" thickTop="1" x14ac:dyDescent="0.3">
      <c r="A10" s="193">
        <v>2</v>
      </c>
      <c r="B10" s="333" t="s">
        <v>271</v>
      </c>
      <c r="C10" s="208" t="s">
        <v>272</v>
      </c>
      <c r="D10" s="192">
        <v>1618</v>
      </c>
      <c r="E10" s="383">
        <v>44047</v>
      </c>
      <c r="F10" s="384">
        <v>40000</v>
      </c>
      <c r="G10" s="376"/>
      <c r="H10" s="5"/>
      <c r="I10" s="15"/>
      <c r="J10" s="5"/>
      <c r="K10" s="5"/>
      <c r="L10" s="5"/>
      <c r="M10" s="5"/>
    </row>
    <row r="11" spans="1:13" ht="66.599999999999994" thickBot="1" x14ac:dyDescent="0.35">
      <c r="A11" s="193">
        <v>3</v>
      </c>
      <c r="B11" s="124" t="s">
        <v>273</v>
      </c>
      <c r="C11" s="199" t="s">
        <v>273</v>
      </c>
      <c r="D11" s="121">
        <v>70748</v>
      </c>
      <c r="E11" s="380">
        <v>44047</v>
      </c>
      <c r="F11" s="381">
        <v>40000</v>
      </c>
      <c r="G11" s="382">
        <f>SUM(F10:F11)</f>
        <v>80000</v>
      </c>
      <c r="H11" s="5"/>
      <c r="I11" s="15"/>
      <c r="J11" s="5"/>
      <c r="K11" s="5"/>
      <c r="L11" s="5"/>
      <c r="M11" s="5"/>
    </row>
    <row r="12" spans="1:13" ht="31.2" thickTop="1" x14ac:dyDescent="0.3">
      <c r="A12" s="193">
        <v>4</v>
      </c>
      <c r="B12" s="333" t="s">
        <v>274</v>
      </c>
      <c r="C12" s="208" t="s">
        <v>275</v>
      </c>
      <c r="D12" s="192">
        <v>79</v>
      </c>
      <c r="E12" s="383">
        <v>44048</v>
      </c>
      <c r="F12" s="384">
        <v>10000</v>
      </c>
      <c r="G12" s="376"/>
      <c r="H12" s="5"/>
      <c r="I12" s="15"/>
      <c r="J12" s="5"/>
      <c r="K12" s="5"/>
      <c r="L12" s="5"/>
      <c r="M12" s="5"/>
    </row>
    <row r="13" spans="1:13" ht="40.799999999999997" x14ac:dyDescent="0.3">
      <c r="A13" s="193">
        <v>5</v>
      </c>
      <c r="B13" s="333" t="s">
        <v>276</v>
      </c>
      <c r="C13" s="208" t="s">
        <v>277</v>
      </c>
      <c r="D13" s="192">
        <v>6923</v>
      </c>
      <c r="E13" s="385">
        <v>44048</v>
      </c>
      <c r="F13" s="386">
        <v>10000</v>
      </c>
      <c r="G13" s="376"/>
      <c r="H13" s="5"/>
      <c r="I13" s="15"/>
      <c r="J13" s="5"/>
      <c r="K13" s="5"/>
      <c r="L13" s="5"/>
      <c r="M13" s="5"/>
    </row>
    <row r="14" spans="1:13" ht="40.799999999999997" x14ac:dyDescent="0.3">
      <c r="A14" s="193">
        <v>6</v>
      </c>
      <c r="B14" s="333" t="s">
        <v>278</v>
      </c>
      <c r="C14" s="208" t="s">
        <v>279</v>
      </c>
      <c r="D14" s="192">
        <v>2951</v>
      </c>
      <c r="E14" s="383">
        <v>44048</v>
      </c>
      <c r="F14" s="386">
        <v>10000</v>
      </c>
      <c r="G14" s="17"/>
      <c r="H14" s="5"/>
      <c r="I14" s="5"/>
      <c r="J14" s="15"/>
      <c r="K14" s="5"/>
      <c r="L14" s="5"/>
      <c r="M14" s="5"/>
    </row>
    <row r="15" spans="1:13" ht="41.4" thickBot="1" x14ac:dyDescent="0.35">
      <c r="A15" s="193">
        <v>7</v>
      </c>
      <c r="B15" s="371" t="s">
        <v>278</v>
      </c>
      <c r="C15" s="347" t="s">
        <v>280</v>
      </c>
      <c r="D15" s="134">
        <v>2952</v>
      </c>
      <c r="E15" s="380">
        <v>44048</v>
      </c>
      <c r="F15" s="381">
        <v>10000</v>
      </c>
      <c r="G15" s="382">
        <f>SUM(F12:F15)</f>
        <v>40000</v>
      </c>
      <c r="H15" s="5"/>
      <c r="I15" s="5"/>
      <c r="J15" s="15"/>
      <c r="K15" s="5"/>
      <c r="L15" s="5"/>
      <c r="M15" s="5"/>
    </row>
    <row r="16" spans="1:13" ht="40.799999999999997" thickTop="1" thickBot="1" x14ac:dyDescent="0.35">
      <c r="A16" s="193">
        <v>8</v>
      </c>
      <c r="B16" s="368" t="s">
        <v>281</v>
      </c>
      <c r="C16" s="298" t="s">
        <v>282</v>
      </c>
      <c r="D16" s="106">
        <v>123710</v>
      </c>
      <c r="E16" s="387">
        <v>44049</v>
      </c>
      <c r="F16" s="388">
        <v>80000</v>
      </c>
      <c r="G16" s="389">
        <f>SUM(F16)</f>
        <v>80000</v>
      </c>
      <c r="H16" s="5"/>
      <c r="I16" s="5"/>
      <c r="J16" s="15"/>
      <c r="K16" s="5"/>
      <c r="L16" s="5"/>
      <c r="M16" s="5"/>
    </row>
    <row r="17" spans="1:13" ht="39" customHeight="1" thickTop="1" thickBot="1" x14ac:dyDescent="0.35">
      <c r="A17" s="193">
        <v>9</v>
      </c>
      <c r="B17" s="368" t="s">
        <v>283</v>
      </c>
      <c r="C17" s="298" t="s">
        <v>284</v>
      </c>
      <c r="D17" s="106">
        <v>3417</v>
      </c>
      <c r="E17" s="387">
        <v>44050</v>
      </c>
      <c r="F17" s="388">
        <v>40000</v>
      </c>
      <c r="G17" s="389">
        <f>SUM(F17)</f>
        <v>40000</v>
      </c>
      <c r="H17" s="5"/>
      <c r="I17" s="5"/>
      <c r="J17" s="15"/>
      <c r="K17" s="5"/>
      <c r="L17" s="5"/>
      <c r="M17" s="5"/>
    </row>
    <row r="18" spans="1:13" ht="51.6" thickTop="1" x14ac:dyDescent="0.3">
      <c r="A18" s="193">
        <v>10</v>
      </c>
      <c r="B18" s="333" t="s">
        <v>124</v>
      </c>
      <c r="C18" s="208" t="s">
        <v>318</v>
      </c>
      <c r="D18" s="192">
        <v>16</v>
      </c>
      <c r="E18" s="383">
        <v>44057</v>
      </c>
      <c r="F18" s="384">
        <v>50000</v>
      </c>
      <c r="G18" s="390"/>
      <c r="H18" s="5" t="s">
        <v>285</v>
      </c>
      <c r="I18" s="5"/>
      <c r="J18" s="15"/>
      <c r="K18" s="5"/>
      <c r="L18" s="5"/>
      <c r="M18" s="5"/>
    </row>
    <row r="19" spans="1:13" ht="51" x14ac:dyDescent="0.3">
      <c r="A19" s="193">
        <v>11</v>
      </c>
      <c r="B19" s="333" t="s">
        <v>124</v>
      </c>
      <c r="C19" s="208" t="s">
        <v>262</v>
      </c>
      <c r="D19" s="192">
        <v>15</v>
      </c>
      <c r="E19" s="383">
        <v>44057</v>
      </c>
      <c r="F19" s="386">
        <v>50000</v>
      </c>
      <c r="G19" s="390"/>
      <c r="H19" s="5" t="s">
        <v>285</v>
      </c>
      <c r="I19" s="5"/>
      <c r="J19" s="15"/>
      <c r="K19" s="5"/>
      <c r="L19" s="5"/>
      <c r="M19" s="5"/>
    </row>
    <row r="20" spans="1:13" ht="41.4" thickBot="1" x14ac:dyDescent="0.35">
      <c r="A20" s="193">
        <v>12</v>
      </c>
      <c r="B20" s="124" t="s">
        <v>286</v>
      </c>
      <c r="C20" s="199" t="s">
        <v>287</v>
      </c>
      <c r="D20" s="121">
        <v>877116</v>
      </c>
      <c r="E20" s="391">
        <v>44057</v>
      </c>
      <c r="F20" s="392">
        <v>-40000</v>
      </c>
      <c r="G20" s="393">
        <f>SUM(F18:F20)</f>
        <v>60000</v>
      </c>
      <c r="H20" s="394"/>
      <c r="I20" s="5"/>
      <c r="J20" s="15"/>
      <c r="K20" s="5"/>
      <c r="L20" s="5"/>
      <c r="M20" s="5"/>
    </row>
    <row r="21" spans="1:13" ht="41.4" thickTop="1" x14ac:dyDescent="0.3">
      <c r="A21" s="193">
        <v>13</v>
      </c>
      <c r="B21" s="333" t="s">
        <v>288</v>
      </c>
      <c r="C21" s="208" t="s">
        <v>289</v>
      </c>
      <c r="D21" s="192">
        <v>855</v>
      </c>
      <c r="E21" s="395">
        <v>44063</v>
      </c>
      <c r="F21" s="384">
        <v>10000</v>
      </c>
      <c r="G21" s="390"/>
      <c r="H21" s="5"/>
      <c r="I21" s="5"/>
      <c r="J21" s="15"/>
      <c r="K21" s="5"/>
      <c r="L21" s="5"/>
      <c r="M21" s="5"/>
    </row>
    <row r="22" spans="1:13" ht="43.2" x14ac:dyDescent="0.3">
      <c r="A22" s="193">
        <v>14</v>
      </c>
      <c r="B22" s="416" t="s">
        <v>290</v>
      </c>
      <c r="C22" s="414" t="s">
        <v>291</v>
      </c>
      <c r="D22" s="396">
        <v>685726</v>
      </c>
      <c r="E22" s="397">
        <v>44060</v>
      </c>
      <c r="F22" s="398">
        <v>40000</v>
      </c>
      <c r="G22" s="390"/>
      <c r="H22" s="655" t="s">
        <v>292</v>
      </c>
      <c r="I22" s="655"/>
      <c r="J22" s="15"/>
      <c r="K22" s="5"/>
      <c r="L22" s="5"/>
      <c r="M22" s="5"/>
    </row>
    <row r="23" spans="1:13" ht="43.2" x14ac:dyDescent="0.3">
      <c r="A23" s="193">
        <v>15</v>
      </c>
      <c r="B23" s="416" t="s">
        <v>290</v>
      </c>
      <c r="C23" s="414" t="s">
        <v>293</v>
      </c>
      <c r="D23" s="396">
        <v>685727</v>
      </c>
      <c r="E23" s="397">
        <v>44060</v>
      </c>
      <c r="F23" s="398">
        <v>40000</v>
      </c>
      <c r="G23" s="390"/>
      <c r="H23" s="655" t="s">
        <v>294</v>
      </c>
      <c r="I23" s="655"/>
      <c r="J23" s="15"/>
      <c r="K23" s="5"/>
      <c r="L23" s="5"/>
      <c r="M23" s="5"/>
    </row>
    <row r="24" spans="1:13" ht="43.2" x14ac:dyDescent="0.3">
      <c r="A24" s="193">
        <v>16</v>
      </c>
      <c r="B24" s="416" t="s">
        <v>290</v>
      </c>
      <c r="C24" s="414" t="s">
        <v>295</v>
      </c>
      <c r="D24" s="396">
        <v>685721</v>
      </c>
      <c r="E24" s="397">
        <v>44060</v>
      </c>
      <c r="F24" s="398">
        <v>40000</v>
      </c>
      <c r="G24" s="390"/>
      <c r="H24" s="655" t="s">
        <v>296</v>
      </c>
      <c r="I24" s="655"/>
      <c r="J24" s="15"/>
      <c r="K24" s="5"/>
      <c r="L24" s="5"/>
      <c r="M24" s="5"/>
    </row>
    <row r="25" spans="1:13" ht="43.2" x14ac:dyDescent="0.3">
      <c r="A25" s="193">
        <v>17</v>
      </c>
      <c r="B25" s="416" t="s">
        <v>290</v>
      </c>
      <c r="C25" s="414" t="s">
        <v>297</v>
      </c>
      <c r="D25" s="396">
        <v>685720</v>
      </c>
      <c r="E25" s="397">
        <v>44060</v>
      </c>
      <c r="F25" s="398">
        <v>40000</v>
      </c>
      <c r="G25" s="390"/>
      <c r="H25" s="655" t="s">
        <v>298</v>
      </c>
      <c r="I25" s="655"/>
      <c r="J25" s="15"/>
      <c r="K25" s="5"/>
      <c r="L25" s="5"/>
      <c r="M25" s="5"/>
    </row>
    <row r="26" spans="1:13" ht="43.2" x14ac:dyDescent="0.3">
      <c r="A26" s="193">
        <v>18</v>
      </c>
      <c r="B26" s="416" t="s">
        <v>290</v>
      </c>
      <c r="C26" s="414" t="s">
        <v>299</v>
      </c>
      <c r="D26" s="396">
        <v>685725</v>
      </c>
      <c r="E26" s="397">
        <v>44060</v>
      </c>
      <c r="F26" s="398">
        <v>40000</v>
      </c>
      <c r="G26" s="390"/>
      <c r="H26" s="655" t="s">
        <v>300</v>
      </c>
      <c r="I26" s="655"/>
      <c r="J26" s="15"/>
      <c r="K26" s="5"/>
      <c r="L26" s="5"/>
      <c r="M26" s="5"/>
    </row>
    <row r="27" spans="1:13" ht="54.6" thickBot="1" x14ac:dyDescent="0.35">
      <c r="A27" s="193">
        <v>19</v>
      </c>
      <c r="B27" s="417" t="s">
        <v>290</v>
      </c>
      <c r="C27" s="415" t="s">
        <v>301</v>
      </c>
      <c r="D27" s="399">
        <v>685723</v>
      </c>
      <c r="E27" s="400">
        <v>44060</v>
      </c>
      <c r="F27" s="401">
        <v>40000</v>
      </c>
      <c r="G27" s="393">
        <f>SUM(F21:F27)</f>
        <v>250000</v>
      </c>
      <c r="H27" s="655" t="s">
        <v>302</v>
      </c>
      <c r="I27" s="655"/>
      <c r="J27" s="15"/>
      <c r="K27" s="5"/>
      <c r="L27" s="5"/>
      <c r="M27" s="5"/>
    </row>
    <row r="28" spans="1:13" ht="51.6" thickTop="1" x14ac:dyDescent="0.3">
      <c r="A28" s="193">
        <v>20</v>
      </c>
      <c r="B28" s="418" t="s">
        <v>19</v>
      </c>
      <c r="C28" s="345" t="s">
        <v>317</v>
      </c>
      <c r="D28" s="191">
        <v>153</v>
      </c>
      <c r="E28" s="402">
        <v>44064</v>
      </c>
      <c r="F28" s="403">
        <v>50000</v>
      </c>
      <c r="G28" s="17"/>
      <c r="H28" s="5"/>
      <c r="I28" s="5"/>
      <c r="J28" s="404"/>
      <c r="K28" s="405"/>
      <c r="L28" s="405"/>
      <c r="M28" s="405"/>
    </row>
    <row r="29" spans="1:13" ht="51.6" thickBot="1" x14ac:dyDescent="0.35">
      <c r="A29" s="193">
        <v>21</v>
      </c>
      <c r="B29" s="371" t="s">
        <v>19</v>
      </c>
      <c r="C29" s="347" t="s">
        <v>317</v>
      </c>
      <c r="D29" s="134">
        <v>154</v>
      </c>
      <c r="E29" s="380">
        <v>44064</v>
      </c>
      <c r="F29" s="381">
        <v>50000</v>
      </c>
      <c r="G29" s="393">
        <f>SUM(F28:F29)</f>
        <v>100000</v>
      </c>
      <c r="H29" s="5"/>
      <c r="I29" s="5"/>
      <c r="J29" s="404"/>
      <c r="K29" s="405"/>
      <c r="L29" s="405"/>
      <c r="M29" s="405"/>
    </row>
    <row r="30" spans="1:13" ht="31.8" thickTop="1" thickBot="1" x14ac:dyDescent="0.35">
      <c r="A30" s="193">
        <v>22</v>
      </c>
      <c r="B30" s="124" t="s">
        <v>15</v>
      </c>
      <c r="C30" s="199" t="s">
        <v>303</v>
      </c>
      <c r="D30" s="121">
        <v>308</v>
      </c>
      <c r="E30" s="391">
        <v>44067</v>
      </c>
      <c r="F30" s="406">
        <v>40000</v>
      </c>
      <c r="G30" s="393">
        <f>SUM(F30)</f>
        <v>40000</v>
      </c>
      <c r="H30" s="5"/>
      <c r="I30" s="5"/>
      <c r="J30" s="15"/>
      <c r="K30" s="5"/>
      <c r="L30" s="5"/>
      <c r="M30" s="5"/>
    </row>
    <row r="31" spans="1:13" ht="41.4" thickTop="1" x14ac:dyDescent="0.3">
      <c r="A31" s="193">
        <v>23</v>
      </c>
      <c r="B31" s="419" t="s">
        <v>304</v>
      </c>
      <c r="C31" s="423" t="s">
        <v>315</v>
      </c>
      <c r="D31" s="407">
        <v>3559</v>
      </c>
      <c r="E31" s="408">
        <v>44068</v>
      </c>
      <c r="F31" s="409">
        <v>10000</v>
      </c>
      <c r="G31" s="17"/>
      <c r="H31" s="5"/>
      <c r="I31" s="5"/>
      <c r="J31" s="15"/>
      <c r="K31" s="5"/>
      <c r="L31" s="5"/>
      <c r="M31" s="5"/>
    </row>
    <row r="32" spans="1:13" ht="40.799999999999997" x14ac:dyDescent="0.3">
      <c r="A32" s="193">
        <v>24</v>
      </c>
      <c r="B32" s="420" t="s">
        <v>84</v>
      </c>
      <c r="C32" s="195" t="s">
        <v>316</v>
      </c>
      <c r="D32" s="188">
        <v>59</v>
      </c>
      <c r="E32" s="385">
        <v>44068</v>
      </c>
      <c r="F32" s="386">
        <v>25000</v>
      </c>
      <c r="G32" s="17"/>
      <c r="H32" s="5"/>
      <c r="I32" s="5"/>
      <c r="J32" s="15"/>
      <c r="K32" s="5"/>
      <c r="L32" s="5"/>
      <c r="M32" s="5"/>
    </row>
    <row r="33" spans="1:13" ht="51" x14ac:dyDescent="0.3">
      <c r="A33" s="193">
        <v>25</v>
      </c>
      <c r="B33" s="420" t="s">
        <v>305</v>
      </c>
      <c r="C33" s="195" t="s">
        <v>306</v>
      </c>
      <c r="D33" s="188">
        <v>606</v>
      </c>
      <c r="E33" s="385">
        <v>44068</v>
      </c>
      <c r="F33" s="386">
        <v>10000</v>
      </c>
      <c r="G33" s="17"/>
      <c r="H33" s="5"/>
      <c r="I33" s="5"/>
      <c r="J33" s="15"/>
      <c r="K33" s="5"/>
      <c r="L33" s="5"/>
      <c r="M33" s="5"/>
    </row>
    <row r="34" spans="1:13" ht="40.799999999999997" x14ac:dyDescent="0.3">
      <c r="A34" s="193">
        <v>26</v>
      </c>
      <c r="B34" s="420" t="s">
        <v>84</v>
      </c>
      <c r="C34" s="195" t="s">
        <v>307</v>
      </c>
      <c r="D34" s="188">
        <v>58</v>
      </c>
      <c r="E34" s="385">
        <v>44068</v>
      </c>
      <c r="F34" s="386">
        <v>25000</v>
      </c>
      <c r="G34" s="17"/>
      <c r="H34" s="5"/>
      <c r="I34" s="5"/>
      <c r="J34" s="15"/>
      <c r="K34" s="5"/>
      <c r="L34" s="5"/>
      <c r="M34" s="5"/>
    </row>
    <row r="35" spans="1:13" ht="40.799999999999997" x14ac:dyDescent="0.3">
      <c r="A35" s="193">
        <v>27</v>
      </c>
      <c r="B35" s="420" t="s">
        <v>108</v>
      </c>
      <c r="C35" s="195" t="s">
        <v>308</v>
      </c>
      <c r="D35" s="188">
        <v>4642</v>
      </c>
      <c r="E35" s="385">
        <v>44068</v>
      </c>
      <c r="F35" s="386">
        <v>40000</v>
      </c>
      <c r="G35" s="17"/>
      <c r="H35" s="5"/>
      <c r="I35" s="5"/>
      <c r="J35" s="15"/>
      <c r="K35" s="5"/>
      <c r="L35" s="5"/>
      <c r="M35" s="5"/>
    </row>
    <row r="36" spans="1:13" ht="40.799999999999997" x14ac:dyDescent="0.3">
      <c r="A36" s="193">
        <v>28</v>
      </c>
      <c r="B36" s="420" t="s">
        <v>108</v>
      </c>
      <c r="C36" s="195" t="s">
        <v>309</v>
      </c>
      <c r="D36" s="188">
        <v>4643</v>
      </c>
      <c r="E36" s="385">
        <v>44068</v>
      </c>
      <c r="F36" s="386">
        <v>40000</v>
      </c>
      <c r="G36" s="17"/>
      <c r="H36" s="5"/>
      <c r="I36" s="5"/>
      <c r="J36" s="15"/>
      <c r="K36" s="5"/>
      <c r="L36" s="5"/>
      <c r="M36" s="5"/>
    </row>
    <row r="37" spans="1:13" ht="53.4" thickBot="1" x14ac:dyDescent="0.35">
      <c r="A37" s="193">
        <v>29</v>
      </c>
      <c r="B37" s="421" t="s">
        <v>310</v>
      </c>
      <c r="C37" s="347" t="s">
        <v>311</v>
      </c>
      <c r="D37" s="410">
        <v>27282</v>
      </c>
      <c r="E37" s="380">
        <v>44064</v>
      </c>
      <c r="F37" s="381">
        <v>40000</v>
      </c>
      <c r="G37" s="424">
        <f>SUM(F31:F37)</f>
        <v>190000</v>
      </c>
      <c r="H37" s="5"/>
      <c r="I37" s="5"/>
      <c r="J37" s="15"/>
      <c r="K37" s="5"/>
      <c r="L37" s="5"/>
      <c r="M37" s="5"/>
    </row>
    <row r="38" spans="1:13" ht="62.4" thickTop="1" thickBot="1" x14ac:dyDescent="0.35">
      <c r="A38" s="193">
        <v>30</v>
      </c>
      <c r="B38" s="124" t="s">
        <v>304</v>
      </c>
      <c r="C38" s="199" t="s">
        <v>312</v>
      </c>
      <c r="D38" s="121">
        <v>3627</v>
      </c>
      <c r="E38" s="391">
        <v>44071</v>
      </c>
      <c r="F38" s="406">
        <v>10000</v>
      </c>
      <c r="G38" s="389">
        <f>SUM(F38)</f>
        <v>10000</v>
      </c>
      <c r="H38" s="5"/>
      <c r="I38" s="5"/>
      <c r="J38" s="15"/>
      <c r="K38" s="5"/>
      <c r="L38" s="5"/>
      <c r="M38" s="5"/>
    </row>
    <row r="39" spans="1:13" ht="16.2" thickTop="1" x14ac:dyDescent="0.3">
      <c r="A39" s="598" t="s">
        <v>68</v>
      </c>
      <c r="B39" s="599"/>
      <c r="C39" s="599"/>
      <c r="D39" s="600"/>
      <c r="E39" s="162"/>
      <c r="F39" s="215">
        <f>SUM(F9:F38)</f>
        <v>930000</v>
      </c>
      <c r="G39" s="412">
        <f>SUM(G9:G38)</f>
        <v>930000</v>
      </c>
      <c r="H39" s="5"/>
      <c r="I39" s="5"/>
      <c r="J39" s="5"/>
      <c r="K39" s="5"/>
      <c r="L39" s="5"/>
      <c r="M39" s="5"/>
    </row>
    <row r="40" spans="1:13" ht="15.6" x14ac:dyDescent="0.3">
      <c r="A40" s="337"/>
      <c r="B40" s="338"/>
      <c r="C40" s="17"/>
      <c r="D40" s="364" t="s">
        <v>69</v>
      </c>
      <c r="E40" s="364"/>
      <c r="F40" s="366">
        <v>930000</v>
      </c>
      <c r="G40" s="413">
        <f>F40-F39</f>
        <v>0</v>
      </c>
      <c r="H40" s="5"/>
      <c r="I40" s="5"/>
      <c r="J40" s="5"/>
      <c r="K40" s="5"/>
      <c r="L40" s="5"/>
      <c r="M40" s="5"/>
    </row>
  </sheetData>
  <mergeCells count="16">
    <mergeCell ref="A39:D39"/>
    <mergeCell ref="C6:C8"/>
    <mergeCell ref="H22:I22"/>
    <mergeCell ref="H23:I23"/>
    <mergeCell ref="H24:I24"/>
    <mergeCell ref="H25:I25"/>
    <mergeCell ref="H26:I26"/>
    <mergeCell ref="H27:I27"/>
    <mergeCell ref="A1:F1"/>
    <mergeCell ref="A2:F2"/>
    <mergeCell ref="A3:F3"/>
    <mergeCell ref="A5:F5"/>
    <mergeCell ref="A6:A8"/>
    <mergeCell ref="B6:B8"/>
    <mergeCell ref="E6:F6"/>
    <mergeCell ref="E7:F7"/>
  </mergeCells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opLeftCell="A21" zoomScale="55" zoomScaleNormal="55" workbookViewId="0">
      <selection sqref="A1:L33"/>
    </sheetView>
  </sheetViews>
  <sheetFormatPr defaultRowHeight="14.4" x14ac:dyDescent="0.3"/>
  <cols>
    <col min="1" max="1" width="4.5546875" style="186" customWidth="1"/>
    <col min="2" max="2" width="26.5546875" style="373" customWidth="1"/>
    <col min="3" max="3" width="40.77734375" customWidth="1"/>
    <col min="4" max="4" width="15.44140625" customWidth="1"/>
    <col min="5" max="5" width="25.6640625" customWidth="1"/>
    <col min="6" max="6" width="23.77734375" customWidth="1"/>
    <col min="7" max="7" width="9.77734375" bestFit="1" customWidth="1"/>
  </cols>
  <sheetData>
    <row r="1" spans="1:12" s="186" customFormat="1" ht="13.8" x14ac:dyDescent="0.3">
      <c r="A1" s="624" t="s">
        <v>0</v>
      </c>
      <c r="B1" s="624"/>
      <c r="C1" s="624"/>
      <c r="D1" s="624"/>
      <c r="E1" s="624"/>
      <c r="F1" s="624"/>
      <c r="G1" s="375"/>
      <c r="H1" s="337"/>
      <c r="I1" s="337"/>
      <c r="J1" s="337"/>
      <c r="K1" s="337"/>
      <c r="L1" s="337"/>
    </row>
    <row r="2" spans="1:12" s="186" customFormat="1" ht="13.8" x14ac:dyDescent="0.3">
      <c r="A2" s="624" t="s">
        <v>30</v>
      </c>
      <c r="B2" s="624"/>
      <c r="C2" s="624"/>
      <c r="D2" s="624"/>
      <c r="E2" s="624"/>
      <c r="F2" s="624"/>
      <c r="G2" s="375"/>
      <c r="H2" s="337"/>
      <c r="I2" s="337"/>
      <c r="J2" s="337"/>
      <c r="K2" s="337"/>
      <c r="L2" s="337"/>
    </row>
    <row r="3" spans="1:12" s="186" customFormat="1" ht="13.8" x14ac:dyDescent="0.3">
      <c r="A3" s="624" t="s">
        <v>2</v>
      </c>
      <c r="B3" s="624"/>
      <c r="C3" s="624"/>
      <c r="D3" s="624"/>
      <c r="E3" s="624"/>
      <c r="F3" s="624"/>
      <c r="G3" s="375"/>
      <c r="H3" s="337"/>
      <c r="I3" s="337"/>
      <c r="J3" s="337"/>
      <c r="K3" s="337"/>
      <c r="L3" s="337"/>
    </row>
    <row r="4" spans="1:12" s="186" customFormat="1" ht="13.8" x14ac:dyDescent="0.3">
      <c r="A4" s="337"/>
      <c r="B4" s="338"/>
      <c r="C4" s="337"/>
      <c r="D4" s="337"/>
      <c r="E4" s="168"/>
      <c r="F4" s="339"/>
      <c r="G4" s="375"/>
      <c r="H4" s="337"/>
      <c r="I4" s="337"/>
      <c r="J4" s="337"/>
      <c r="K4" s="337"/>
      <c r="L4" s="337"/>
    </row>
    <row r="5" spans="1:12" ht="15.6" x14ac:dyDescent="0.3">
      <c r="A5" s="581" t="s">
        <v>268</v>
      </c>
      <c r="B5" s="581"/>
      <c r="C5" s="581"/>
      <c r="D5" s="581"/>
      <c r="E5" s="581"/>
      <c r="F5" s="581"/>
      <c r="G5" s="349"/>
      <c r="H5" s="5"/>
      <c r="I5" s="5"/>
      <c r="J5" s="5"/>
      <c r="K5" s="5"/>
      <c r="L5" s="5"/>
    </row>
    <row r="6" spans="1:12" ht="15.6" x14ac:dyDescent="0.3">
      <c r="A6" s="626" t="s">
        <v>4</v>
      </c>
      <c r="B6" s="626" t="s">
        <v>5</v>
      </c>
      <c r="C6" s="658" t="s">
        <v>32</v>
      </c>
      <c r="D6" s="190"/>
      <c r="E6" s="586" t="s">
        <v>33</v>
      </c>
      <c r="F6" s="586"/>
      <c r="G6" s="349"/>
      <c r="H6" s="5"/>
      <c r="I6" s="5"/>
      <c r="J6" s="5"/>
      <c r="K6" s="5"/>
      <c r="L6" s="5"/>
    </row>
    <row r="7" spans="1:12" ht="54.6" customHeight="1" x14ac:dyDescent="0.3">
      <c r="A7" s="627"/>
      <c r="B7" s="627"/>
      <c r="C7" s="659"/>
      <c r="D7" s="191"/>
      <c r="E7" s="661" t="s">
        <v>34</v>
      </c>
      <c r="F7" s="662"/>
      <c r="G7" s="349"/>
      <c r="H7" s="5"/>
      <c r="I7" s="15"/>
      <c r="J7" s="5"/>
      <c r="K7" s="5"/>
      <c r="L7" s="5"/>
    </row>
    <row r="8" spans="1:12" ht="15.6" x14ac:dyDescent="0.3">
      <c r="A8" s="628"/>
      <c r="B8" s="628"/>
      <c r="C8" s="660"/>
      <c r="D8" s="132" t="s">
        <v>35</v>
      </c>
      <c r="E8" s="194" t="s">
        <v>9</v>
      </c>
      <c r="F8" s="86" t="s">
        <v>10</v>
      </c>
      <c r="G8" s="349"/>
      <c r="H8" s="5"/>
      <c r="I8" s="15"/>
      <c r="J8" s="5"/>
      <c r="K8" s="5"/>
      <c r="L8" s="5"/>
    </row>
    <row r="9" spans="1:12" ht="38.4" x14ac:dyDescent="0.3">
      <c r="A9" s="172">
        <v>1</v>
      </c>
      <c r="B9" s="333" t="s">
        <v>231</v>
      </c>
      <c r="C9" s="354" t="s">
        <v>232</v>
      </c>
      <c r="D9" s="192">
        <v>2779</v>
      </c>
      <c r="E9" s="91">
        <v>44077</v>
      </c>
      <c r="F9" s="215">
        <v>40000</v>
      </c>
      <c r="G9" s="349"/>
      <c r="H9" s="5"/>
      <c r="I9" s="15"/>
      <c r="J9" s="5"/>
      <c r="K9" s="5"/>
      <c r="L9" s="5"/>
    </row>
    <row r="10" spans="1:12" ht="39" thickBot="1" x14ac:dyDescent="0.35">
      <c r="A10" s="172">
        <v>2</v>
      </c>
      <c r="B10" s="124" t="s">
        <v>233</v>
      </c>
      <c r="C10" s="355" t="s">
        <v>267</v>
      </c>
      <c r="D10" s="121">
        <v>2703</v>
      </c>
      <c r="E10" s="135">
        <v>44076</v>
      </c>
      <c r="F10" s="200">
        <v>10000</v>
      </c>
      <c r="G10" s="356">
        <f>SUM(F9:F10)</f>
        <v>50000</v>
      </c>
      <c r="H10" s="5"/>
      <c r="I10" s="656" t="s">
        <v>234</v>
      </c>
      <c r="J10" s="656"/>
      <c r="K10" s="656"/>
      <c r="L10" s="656"/>
    </row>
    <row r="11" spans="1:12" ht="49.2" thickTop="1" thickBot="1" x14ac:dyDescent="0.35">
      <c r="A11" s="172">
        <v>3</v>
      </c>
      <c r="B11" s="368" t="s">
        <v>150</v>
      </c>
      <c r="C11" s="357" t="s">
        <v>235</v>
      </c>
      <c r="D11" s="106">
        <v>700</v>
      </c>
      <c r="E11" s="107">
        <v>44078</v>
      </c>
      <c r="F11" s="299">
        <v>40000</v>
      </c>
      <c r="G11" s="358">
        <f>SUM(F11)</f>
        <v>40000</v>
      </c>
      <c r="H11" s="5"/>
      <c r="I11" s="15"/>
      <c r="J11" s="5"/>
      <c r="K11" s="5"/>
      <c r="L11" s="5"/>
    </row>
    <row r="12" spans="1:12" ht="39.6" thickTop="1" x14ac:dyDescent="0.3">
      <c r="A12" s="172">
        <v>4</v>
      </c>
      <c r="B12" s="333" t="s">
        <v>236</v>
      </c>
      <c r="C12" s="158" t="s">
        <v>237</v>
      </c>
      <c r="D12" s="192">
        <v>4174</v>
      </c>
      <c r="E12" s="117">
        <v>44081</v>
      </c>
      <c r="F12" s="209">
        <v>50000</v>
      </c>
      <c r="G12" s="349"/>
      <c r="H12" s="5"/>
      <c r="I12" s="15"/>
      <c r="J12" s="5"/>
      <c r="K12" s="5"/>
      <c r="L12" s="5"/>
    </row>
    <row r="13" spans="1:12" ht="48" x14ac:dyDescent="0.3">
      <c r="A13" s="172">
        <v>5</v>
      </c>
      <c r="B13" s="333" t="s">
        <v>238</v>
      </c>
      <c r="C13" s="354" t="s">
        <v>239</v>
      </c>
      <c r="D13" s="192">
        <v>346</v>
      </c>
      <c r="E13" s="91">
        <v>44081</v>
      </c>
      <c r="F13" s="215">
        <v>40000</v>
      </c>
      <c r="G13" s="349"/>
      <c r="H13" s="5"/>
      <c r="I13" s="15"/>
      <c r="J13" s="5"/>
      <c r="K13" s="5"/>
      <c r="L13" s="5"/>
    </row>
    <row r="14" spans="1:12" ht="58.2" thickBot="1" x14ac:dyDescent="0.35">
      <c r="A14" s="172">
        <v>6</v>
      </c>
      <c r="B14" s="124" t="s">
        <v>236</v>
      </c>
      <c r="C14" s="355" t="s">
        <v>240</v>
      </c>
      <c r="D14" s="121">
        <v>4175</v>
      </c>
      <c r="E14" s="135">
        <v>44081</v>
      </c>
      <c r="F14" s="200">
        <v>50000</v>
      </c>
      <c r="G14" s="356">
        <f>SUM(F12:F14)</f>
        <v>140000</v>
      </c>
      <c r="H14" s="5"/>
      <c r="I14" s="15"/>
      <c r="J14" s="5"/>
      <c r="K14" s="5"/>
      <c r="L14" s="5"/>
    </row>
    <row r="15" spans="1:12" ht="39" thickTop="1" x14ac:dyDescent="0.3">
      <c r="A15" s="172">
        <v>7</v>
      </c>
      <c r="B15" s="333" t="s">
        <v>241</v>
      </c>
      <c r="C15" s="354" t="s">
        <v>242</v>
      </c>
      <c r="D15" s="192">
        <v>431</v>
      </c>
      <c r="E15" s="117">
        <v>44084</v>
      </c>
      <c r="F15" s="209">
        <v>30000</v>
      </c>
      <c r="G15" s="349"/>
      <c r="H15" s="5"/>
      <c r="I15" s="15"/>
      <c r="J15" s="5"/>
      <c r="K15" s="5"/>
      <c r="L15" s="5"/>
    </row>
    <row r="16" spans="1:12" ht="29.4" thickBot="1" x14ac:dyDescent="0.35">
      <c r="A16" s="172">
        <v>8</v>
      </c>
      <c r="B16" s="124" t="s">
        <v>140</v>
      </c>
      <c r="C16" s="355" t="s">
        <v>243</v>
      </c>
      <c r="D16" s="121">
        <v>24409</v>
      </c>
      <c r="E16" s="135">
        <v>44084</v>
      </c>
      <c r="F16" s="359">
        <v>-10000</v>
      </c>
      <c r="G16" s="356">
        <f>SUM(F15:F16)</f>
        <v>20000</v>
      </c>
      <c r="H16" s="5"/>
      <c r="I16" s="15"/>
      <c r="J16" s="5"/>
      <c r="K16" s="5"/>
      <c r="L16" s="5"/>
    </row>
    <row r="17" spans="1:12" ht="49.2" thickTop="1" thickBot="1" x14ac:dyDescent="0.35">
      <c r="A17" s="172">
        <v>9</v>
      </c>
      <c r="B17" s="368" t="s">
        <v>92</v>
      </c>
      <c r="C17" s="357" t="s">
        <v>244</v>
      </c>
      <c r="D17" s="106">
        <v>7</v>
      </c>
      <c r="E17" s="107">
        <v>44085</v>
      </c>
      <c r="F17" s="299">
        <v>10000</v>
      </c>
      <c r="G17" s="358">
        <f>SUM(F17)</f>
        <v>10000</v>
      </c>
      <c r="H17" s="5"/>
      <c r="I17" s="15"/>
      <c r="J17" s="5"/>
      <c r="K17" s="5"/>
      <c r="L17" s="5"/>
    </row>
    <row r="18" spans="1:12" ht="58.2" thickTop="1" x14ac:dyDescent="0.3">
      <c r="A18" s="172">
        <v>10</v>
      </c>
      <c r="B18" s="369" t="s">
        <v>123</v>
      </c>
      <c r="C18" s="354" t="s">
        <v>245</v>
      </c>
      <c r="D18" s="360">
        <v>808426</v>
      </c>
      <c r="E18" s="117">
        <v>44088</v>
      </c>
      <c r="F18" s="209">
        <v>10000</v>
      </c>
      <c r="G18" s="349"/>
      <c r="H18" s="5"/>
      <c r="I18" s="15"/>
      <c r="J18" s="5"/>
      <c r="K18" s="5"/>
      <c r="L18" s="5"/>
    </row>
    <row r="19" spans="1:12" ht="39" thickBot="1" x14ac:dyDescent="0.35">
      <c r="A19" s="172">
        <v>11</v>
      </c>
      <c r="B19" s="370" t="s">
        <v>246</v>
      </c>
      <c r="C19" s="157" t="s">
        <v>247</v>
      </c>
      <c r="D19" s="361">
        <v>2523</v>
      </c>
      <c r="E19" s="135">
        <v>44088</v>
      </c>
      <c r="F19" s="200">
        <v>40000</v>
      </c>
      <c r="G19" s="356">
        <f>SUM(F18:F19)</f>
        <v>50000</v>
      </c>
      <c r="H19" s="5"/>
      <c r="I19" s="15"/>
      <c r="J19" s="5"/>
      <c r="K19" s="5"/>
      <c r="L19" s="5"/>
    </row>
    <row r="20" spans="1:12" ht="53.4" thickTop="1" x14ac:dyDescent="0.3">
      <c r="A20" s="172">
        <v>12</v>
      </c>
      <c r="B20" s="369" t="s">
        <v>248</v>
      </c>
      <c r="C20" s="354" t="s">
        <v>249</v>
      </c>
      <c r="D20" s="360">
        <v>937</v>
      </c>
      <c r="E20" s="117">
        <v>44090</v>
      </c>
      <c r="F20" s="209">
        <v>40000</v>
      </c>
      <c r="G20" s="349"/>
      <c r="H20" s="5"/>
      <c r="I20" s="15"/>
      <c r="J20" s="5"/>
      <c r="K20" s="5"/>
      <c r="L20" s="5"/>
    </row>
    <row r="21" spans="1:12" ht="53.4" thickBot="1" x14ac:dyDescent="0.35">
      <c r="A21" s="172">
        <v>13</v>
      </c>
      <c r="B21" s="371" t="s">
        <v>248</v>
      </c>
      <c r="C21" s="157" t="s">
        <v>250</v>
      </c>
      <c r="D21" s="361">
        <v>936</v>
      </c>
      <c r="E21" s="135">
        <v>44090</v>
      </c>
      <c r="F21" s="200">
        <v>40000</v>
      </c>
      <c r="G21" s="356">
        <f>SUM(F20:F21)</f>
        <v>80000</v>
      </c>
      <c r="H21" s="5"/>
      <c r="I21" s="15"/>
      <c r="J21" s="5"/>
      <c r="K21" s="5"/>
      <c r="L21" s="5"/>
    </row>
    <row r="22" spans="1:12" ht="48.6" thickTop="1" x14ac:dyDescent="0.3">
      <c r="A22" s="172">
        <v>14</v>
      </c>
      <c r="B22" s="333" t="s">
        <v>251</v>
      </c>
      <c r="C22" s="354" t="s">
        <v>252</v>
      </c>
      <c r="D22" s="360">
        <v>2512</v>
      </c>
      <c r="E22" s="117">
        <v>44092</v>
      </c>
      <c r="F22" s="209">
        <v>40000</v>
      </c>
      <c r="G22" s="349"/>
      <c r="H22" s="5"/>
      <c r="I22" s="15"/>
      <c r="J22" s="5"/>
      <c r="K22" s="5"/>
      <c r="L22" s="5"/>
    </row>
    <row r="23" spans="1:12" ht="48" x14ac:dyDescent="0.3">
      <c r="A23" s="172">
        <v>15</v>
      </c>
      <c r="B23" s="333" t="s">
        <v>18</v>
      </c>
      <c r="C23" s="354" t="s">
        <v>253</v>
      </c>
      <c r="D23" s="360">
        <v>479139</v>
      </c>
      <c r="E23" s="117">
        <v>44092</v>
      </c>
      <c r="F23" s="209">
        <v>40000</v>
      </c>
      <c r="G23" s="349"/>
      <c r="H23" s="5"/>
      <c r="I23" s="15"/>
      <c r="J23" s="5"/>
      <c r="K23" s="5"/>
      <c r="L23" s="5"/>
    </row>
    <row r="24" spans="1:12" ht="48.6" thickBot="1" x14ac:dyDescent="0.35">
      <c r="A24" s="172">
        <v>16</v>
      </c>
      <c r="B24" s="124" t="s">
        <v>254</v>
      </c>
      <c r="C24" s="355" t="s">
        <v>266</v>
      </c>
      <c r="D24" s="361">
        <v>1697</v>
      </c>
      <c r="E24" s="122">
        <v>44092</v>
      </c>
      <c r="F24" s="311">
        <v>10000</v>
      </c>
      <c r="G24" s="356">
        <f>SUM(F22:F24)</f>
        <v>90000</v>
      </c>
      <c r="H24" s="5"/>
      <c r="I24" s="15"/>
      <c r="J24" s="5"/>
      <c r="K24" s="5"/>
      <c r="L24" s="5"/>
    </row>
    <row r="25" spans="1:12" ht="39" thickTop="1" x14ac:dyDescent="0.3">
      <c r="A25" s="172">
        <v>17</v>
      </c>
      <c r="B25" s="333" t="s">
        <v>255</v>
      </c>
      <c r="C25" s="354" t="s">
        <v>265</v>
      </c>
      <c r="D25" s="360">
        <v>2526</v>
      </c>
      <c r="E25" s="117">
        <v>44095</v>
      </c>
      <c r="F25" s="209">
        <v>40000</v>
      </c>
      <c r="G25" s="349"/>
      <c r="H25" s="5"/>
      <c r="I25" s="15"/>
      <c r="J25" s="5"/>
      <c r="K25" s="5"/>
      <c r="L25" s="5"/>
    </row>
    <row r="26" spans="1:12" ht="39" thickBot="1" x14ac:dyDescent="0.35">
      <c r="A26" s="172">
        <v>18</v>
      </c>
      <c r="B26" s="124" t="s">
        <v>255</v>
      </c>
      <c r="C26" s="355" t="s">
        <v>264</v>
      </c>
      <c r="D26" s="361">
        <v>2531</v>
      </c>
      <c r="E26" s="122">
        <v>44095</v>
      </c>
      <c r="F26" s="311">
        <v>40000</v>
      </c>
      <c r="G26" s="356">
        <f>SUM(F25:F26)</f>
        <v>80000</v>
      </c>
      <c r="H26" s="5"/>
      <c r="I26" s="15"/>
      <c r="J26" s="5"/>
      <c r="K26" s="5"/>
      <c r="L26" s="5"/>
    </row>
    <row r="27" spans="1:12" ht="30" thickTop="1" thickBot="1" x14ac:dyDescent="0.35">
      <c r="A27" s="172">
        <v>19</v>
      </c>
      <c r="B27" s="368" t="s">
        <v>256</v>
      </c>
      <c r="C27" s="357" t="s">
        <v>257</v>
      </c>
      <c r="D27" s="362">
        <v>214</v>
      </c>
      <c r="E27" s="107">
        <v>44096</v>
      </c>
      <c r="F27" s="299">
        <v>40000</v>
      </c>
      <c r="G27" s="358">
        <f>SUM(F27)</f>
        <v>40000</v>
      </c>
      <c r="H27" s="5"/>
      <c r="I27" s="15"/>
      <c r="J27" s="5"/>
      <c r="K27" s="5"/>
      <c r="L27" s="5"/>
    </row>
    <row r="28" spans="1:12" ht="48.6" thickTop="1" x14ac:dyDescent="0.3">
      <c r="A28" s="172">
        <v>20</v>
      </c>
      <c r="B28" s="333" t="s">
        <v>124</v>
      </c>
      <c r="C28" s="354" t="s">
        <v>263</v>
      </c>
      <c r="D28" s="360">
        <v>32</v>
      </c>
      <c r="E28" s="117">
        <v>44099</v>
      </c>
      <c r="F28" s="209">
        <v>25000</v>
      </c>
      <c r="G28" s="349"/>
      <c r="H28" s="5"/>
      <c r="I28" s="15"/>
      <c r="J28" s="5"/>
      <c r="K28" s="5"/>
      <c r="L28" s="5"/>
    </row>
    <row r="29" spans="1:12" ht="48.6" thickBot="1" x14ac:dyDescent="0.35">
      <c r="A29" s="172">
        <v>21</v>
      </c>
      <c r="B29" s="124" t="s">
        <v>124</v>
      </c>
      <c r="C29" s="355" t="s">
        <v>262</v>
      </c>
      <c r="D29" s="361">
        <v>33</v>
      </c>
      <c r="E29" s="122">
        <v>44099</v>
      </c>
      <c r="F29" s="311">
        <v>25000</v>
      </c>
      <c r="G29" s="356">
        <f>SUM(F28:F29)</f>
        <v>50000</v>
      </c>
      <c r="H29" s="5"/>
      <c r="I29" s="15"/>
      <c r="J29" s="5"/>
      <c r="K29" s="5"/>
      <c r="L29" s="5"/>
    </row>
    <row r="30" spans="1:12" ht="48.6" thickTop="1" x14ac:dyDescent="0.3">
      <c r="A30" s="172">
        <v>22</v>
      </c>
      <c r="B30" s="333" t="s">
        <v>258</v>
      </c>
      <c r="C30" s="354" t="s">
        <v>261</v>
      </c>
      <c r="D30" s="360">
        <v>4596</v>
      </c>
      <c r="E30" s="117">
        <v>44103</v>
      </c>
      <c r="F30" s="209">
        <v>40000</v>
      </c>
      <c r="G30" s="349"/>
      <c r="H30" s="5"/>
      <c r="I30" s="15"/>
      <c r="J30" s="5"/>
      <c r="K30" s="5"/>
      <c r="L30" s="5"/>
    </row>
    <row r="31" spans="1:12" ht="39" thickBot="1" x14ac:dyDescent="0.35">
      <c r="A31" s="172">
        <v>23</v>
      </c>
      <c r="B31" s="124" t="s">
        <v>259</v>
      </c>
      <c r="C31" s="355" t="s">
        <v>260</v>
      </c>
      <c r="D31" s="361">
        <v>85802</v>
      </c>
      <c r="E31" s="122">
        <v>44103</v>
      </c>
      <c r="F31" s="311">
        <v>40000</v>
      </c>
      <c r="G31" s="356">
        <f>SUM(F30:F31)</f>
        <v>80000</v>
      </c>
      <c r="H31" s="5"/>
      <c r="I31" s="15"/>
      <c r="J31" s="5"/>
      <c r="K31" s="5"/>
      <c r="L31" s="5"/>
    </row>
    <row r="32" spans="1:12" ht="16.2" thickTop="1" x14ac:dyDescent="0.3">
      <c r="A32" s="657" t="s">
        <v>68</v>
      </c>
      <c r="B32" s="657"/>
      <c r="C32" s="657"/>
      <c r="D32" s="189"/>
      <c r="E32" s="91"/>
      <c r="F32" s="215">
        <f>SUM(F9:F31)</f>
        <v>730000</v>
      </c>
      <c r="G32" s="349"/>
      <c r="H32" s="5"/>
      <c r="I32" s="5"/>
      <c r="J32" s="5"/>
      <c r="K32" s="5"/>
      <c r="L32" s="5"/>
    </row>
    <row r="33" spans="1:12" ht="15.6" x14ac:dyDescent="0.3">
      <c r="A33" s="337"/>
      <c r="B33" s="338"/>
      <c r="C33" s="363" t="s">
        <v>69</v>
      </c>
      <c r="D33" s="364"/>
      <c r="E33" s="365"/>
      <c r="F33" s="223">
        <v>730000</v>
      </c>
      <c r="G33" s="349"/>
      <c r="H33" s="5"/>
      <c r="I33" s="5"/>
      <c r="J33" s="5"/>
      <c r="K33" s="5"/>
      <c r="L33" s="5"/>
    </row>
  </sheetData>
  <mergeCells count="11">
    <mergeCell ref="I10:L10"/>
    <mergeCell ref="A32:C32"/>
    <mergeCell ref="A1:F1"/>
    <mergeCell ref="A2:F2"/>
    <mergeCell ref="A3:F3"/>
    <mergeCell ref="A5:F5"/>
    <mergeCell ref="A6:A8"/>
    <mergeCell ref="B6:B8"/>
    <mergeCell ref="C6:C8"/>
    <mergeCell ref="E6:F6"/>
    <mergeCell ref="E7:F7"/>
  </mergeCells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Янв2020</vt:lpstr>
      <vt:lpstr>Февр2020</vt:lpstr>
      <vt:lpstr>Март2020</vt:lpstr>
      <vt:lpstr>Апрель2020</vt:lpstr>
      <vt:lpstr>Май2020</vt:lpstr>
      <vt:lpstr>июнь2020</vt:lpstr>
      <vt:lpstr>Июль2020</vt:lpstr>
      <vt:lpstr>Август2020</vt:lpstr>
      <vt:lpstr>Сентябрь2020</vt:lpstr>
      <vt:lpstr>Октябрь2020</vt:lpstr>
      <vt:lpstr>Ноябрь2020</vt:lpstr>
      <vt:lpstr>Декабрь2020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2020-12-23T04:03:47Z</dcterms:modified>
</cp:coreProperties>
</file>